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<sst xmlns="http://schemas.openxmlformats.org/spreadsheetml/2006/main" count="15596" uniqueCount="3387">
  <si>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</si>
  <si>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</si>
  <si>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</si>
  <si>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</si>
  <si>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</si>
  <si>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</si>
  <si>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</si>
  <si>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</si>
  <si>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</si>
  <si>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</si>
  <si>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</si>
  <si>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</si>
  <si>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</si>
  <si>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</si>
  <si>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</si>
  <si>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</si>
  <si>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</si>
  <si>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</si>
  <si>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</si>
  <si>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</si>
  <si>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</si>
  <si>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</si>
  <si>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</si>
  <si>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</si>
  <si>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</si>
  <si>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</si>
  <si>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</si>
  <si>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</si>
  <si>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</si>
  <si>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</si>
  <si>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</si>
  <si>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</si>
  <si>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</si>
  <si>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</si>
  <si>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</si>
  <si>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</si>
  <si>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</si>
  <si>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</si>
  <si>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</si>
  <si>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</si>
  <si>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</si>
  <si>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</si>
  <si>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</si>
  <si>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</si>
  <si>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</si>
  <si>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</si>
  <si>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</si>
  <si>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</si>
  <si>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</si>
  <si>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</si>
  <si>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</si>
  <si>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</si>
  <si>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</si>
  <si>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</si>
  <si>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</si>
  <si>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</si>
  <si>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</si>
  <si>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</si>
  <si>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</si>
  <si>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</si>
  <si>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</si>
  <si>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</si>
  <si>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</si>
  <si>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</si>
  <si>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</si>
  <si>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</si>
  <si>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</si>
  <si>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</si>
  <si>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</si>
  <si>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</si>
  <si>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</si>
  <si>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</si>
  <si>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</si>
  <si>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</si>
  <si>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</si>
  <si>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</si>
  <si>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</si>
  <si>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</si>
  <si>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</si>
  <si>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</si>
  <si>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</si>
  <si>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</si>
  <si>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</si>
  <si>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</si>
  <si>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</si>
  <si>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</si>
  <si>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</si>
  <si>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</si>
  <si>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</si>
  <si>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</si>
  <si>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</si>
  <si>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</si>
  <si>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</si>
  <si>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</si>
  <si>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</si>
  <si>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</si>
  <si>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</si>
  <si>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</si>
  <si>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</si>
  <si>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</si>
  <si>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</si>
  <si>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</si>
  <si>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</si>
  <si>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</si>
  <si>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</si>
  <si>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</si>
  <si>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</si>
  <si>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</si>
  <si>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</si>
  <si>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</si>
  <si>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</si>
  <si>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</si>
  <si>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</si>
  <si>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</si>
  <si>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</si>
  <si>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</si>
  <si>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</si>
  <si>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</si>
  <si>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</si>
  <si>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</si>
  <si>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</si>
  <si>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</si>
  <si>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</si>
  <si>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</si>
  <si>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</si>
  <si>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</si>
  <si>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</si>
  <si>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</si>
  <si>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</si>
  <si>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</si>
  <si>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</si>
  <si>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</si>
  <si>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</si>
  <si>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</si>
  <si>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</si>
  <si>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</si>
  <si>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</si>
  <si>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</si>
  <si>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</si>
  <si>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</si>
  <si>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</si>
  <si>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</si>
  <si>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</si>
  <si>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</si>
  <si>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</si>
  <si>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</si>
  <si>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</si>
  <si>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</si>
  <si>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</si>
  <si>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</si>
  <si>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</si>
  <si>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</si>
  <si>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</si>
  <si>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</si>
  <si>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</si>
  <si>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</si>
  <si>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</si>
  <si>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</si>
  <si>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</si>
  <si>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</si>
  <si>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</si>
  <si>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</si>
  <si>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</si>
  <si>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</si>
  <si>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</si>
  <si>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</si>
  <si>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</si>
  <si>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</si>
  <si>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</si>
  <si>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</si>
  <si>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</si>
  <si>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</si>
  <si>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</si>
  <si>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</si>
  <si>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</si>
  <si>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</si>
  <si>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</si>
  <si>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</si>
  <si>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</si>
  <si>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</si>
  <si>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</si>
  <si>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</si>
  <si>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</si>
  <si>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</si>
  <si>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</si>
  <si>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</si>
  <si>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</si>
  <si>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</si>
  <si>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</si>
  <si>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</si>
  <si>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</si>
  <si>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</si>
  <si>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</si>
  <si>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</si>
  <si>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</si>
  <si>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</si>
  <si>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</si>
  <si>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</si>
  <si>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</si>
  <si>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</si>
  <si>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</si>
  <si>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</si>
  <si>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</si>
  <si>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</si>
  <si>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</si>
  <si>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</si>
  <si>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</si>
  <si>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</si>
  <si>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</si>
  <si>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</si>
  <si>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</si>
  <si>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</si>
  <si>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canbyherald</t>
  </si>
  <si>
    <t>cntrloregonian</t>
  </si>
  <si>
    <t>valleytimes</t>
  </si>
  <si>
    <t>mojatt</t>
  </si>
  <si>
    <t>gresham_outlook</t>
  </si>
  <si>
    <t>estacada_news</t>
  </si>
  <si>
    <t>sandypost</t>
  </si>
  <si>
    <t>nwfisch</t>
  </si>
  <si>
    <t>openloop</t>
  </si>
  <si>
    <t>brewerbi</t>
  </si>
  <si>
    <t>tives</t>
  </si>
  <si>
    <t>ptskahill</t>
  </si>
  <si>
    <t>bradfreidhof</t>
  </si>
  <si>
    <t>deeplezpower</t>
  </si>
  <si>
    <t>utahan15</t>
  </si>
  <si>
    <t>heyitsaesh</t>
  </si>
  <si>
    <t>cartercraft</t>
  </si>
  <si>
    <t>dougcasler1</t>
  </si>
  <si>
    <t>ndudley1</t>
  </si>
  <si>
    <t>ricktrilsch</t>
  </si>
  <si>
    <t>dhplover</t>
  </si>
  <si>
    <t>oskyherald</t>
  </si>
  <si>
    <t>rationaldoge</t>
  </si>
  <si>
    <t>peaz_org</t>
  </si>
  <si>
    <t>treehousereal</t>
  </si>
  <si>
    <t>connrecyclers</t>
  </si>
  <si>
    <t>pearsesam</t>
  </si>
  <si>
    <t>arforcdl</t>
  </si>
  <si>
    <t>laurenguilette</t>
  </si>
  <si>
    <t>indoorkitty3000</t>
  </si>
  <si>
    <t>cyrilmay1</t>
  </si>
  <si>
    <t>woburnpatch</t>
  </si>
  <si>
    <t>lily_oh_lily_</t>
  </si>
  <si>
    <t>connfood</t>
  </si>
  <si>
    <t>mountaindairy</t>
  </si>
  <si>
    <t>theshipatnorth</t>
  </si>
  <si>
    <t>isasenior</t>
  </si>
  <si>
    <t>esjpa</t>
  </si>
  <si>
    <t>uozerowaste</t>
  </si>
  <si>
    <t>stainlessstraw</t>
  </si>
  <si>
    <t>daswenson</t>
  </si>
  <si>
    <t>nickhoefer</t>
  </si>
  <si>
    <t>rollingorganic1</t>
  </si>
  <si>
    <t>mrharmerpe</t>
  </si>
  <si>
    <t>iaindycarfan</t>
  </si>
  <si>
    <t>wasteadvantage</t>
  </si>
  <si>
    <t>ehhi</t>
  </si>
  <si>
    <t>woc1420am</t>
  </si>
  <si>
    <t>jonorcutt</t>
  </si>
  <si>
    <t>glenn_mcan</t>
  </si>
  <si>
    <t>nygovcuomo</t>
  </si>
  <si>
    <t>bradlander</t>
  </si>
  <si>
    <t>jennifershirsch</t>
  </si>
  <si>
    <t>globegazette</t>
  </si>
  <si>
    <t>markhassoregon</t>
  </si>
  <si>
    <t>scj</t>
  </si>
  <si>
    <t>oregonson</t>
  </si>
  <si>
    <t>progressivemrs</t>
  </si>
  <si>
    <t>janicebranam1</t>
  </si>
  <si>
    <t>legiscanct</t>
  </si>
  <si>
    <t>vhd_feminist</t>
  </si>
  <si>
    <t>kaylyn60</t>
  </si>
  <si>
    <t>iowamsanthrope</t>
  </si>
  <si>
    <t>chuckriegle</t>
  </si>
  <si>
    <t>buffyb45</t>
  </si>
  <si>
    <t>kvossmer</t>
  </si>
  <si>
    <t>wallingforddems</t>
  </si>
  <si>
    <t>vthousedems</t>
  </si>
  <si>
    <t>iknowbo</t>
  </si>
  <si>
    <t>alpipkin</t>
  </si>
  <si>
    <t>ncelenviro</t>
  </si>
  <si>
    <t>repgalonski</t>
  </si>
  <si>
    <t>davesilberman</t>
  </si>
  <si>
    <t>robinscheu</t>
  </si>
  <si>
    <t>acdcvt</t>
  </si>
  <si>
    <t>kjan1220</t>
  </si>
  <si>
    <t>kglonews</t>
  </si>
  <si>
    <t>kiwaradio</t>
  </si>
  <si>
    <t>fireprotraining</t>
  </si>
  <si>
    <t>nohogwash</t>
  </si>
  <si>
    <t>nohogwashnews</t>
  </si>
  <si>
    <t>nohogwashgolf</t>
  </si>
  <si>
    <t>timtitanium</t>
  </si>
  <si>
    <t>nohogwashpod</t>
  </si>
  <si>
    <t>mikevonirvin</t>
  </si>
  <si>
    <t>tollniche</t>
  </si>
  <si>
    <t>wcfcourier</t>
  </si>
  <si>
    <t>jgroves</t>
  </si>
  <si>
    <t>cbjournal</t>
  </si>
  <si>
    <t>iowabar</t>
  </si>
  <si>
    <t>simply__zah</t>
  </si>
  <si>
    <t>pauldeaton_ia</t>
  </si>
  <si>
    <t>lltwing</t>
  </si>
  <si>
    <t>staedart</t>
  </si>
  <si>
    <t>mswconsultants</t>
  </si>
  <si>
    <t>recyclinghero</t>
  </si>
  <si>
    <t>dcleif</t>
  </si>
  <si>
    <t>brad4abi</t>
  </si>
  <si>
    <t>mike4abi</t>
  </si>
  <si>
    <t>tonyrios_pr</t>
  </si>
  <si>
    <t>billfinchbpt</t>
  </si>
  <si>
    <t>cryen4</t>
  </si>
  <si>
    <t>joeannh</t>
  </si>
  <si>
    <t>lwvneedhamma</t>
  </si>
  <si>
    <t>nwecotours</t>
  </si>
  <si>
    <t>branbrez</t>
  </si>
  <si>
    <t>rrecycling</t>
  </si>
  <si>
    <t>wastecounter</t>
  </si>
  <si>
    <t>ltterfreephilly</t>
  </si>
  <si>
    <t>gra_zer</t>
  </si>
  <si>
    <t>mhartnettradio</t>
  </si>
  <si>
    <t>nerecycling</t>
  </si>
  <si>
    <t>john_moorman_jr</t>
  </si>
  <si>
    <t>wawarah</t>
  </si>
  <si>
    <t>ldsdemsoregon</t>
  </si>
  <si>
    <t>scrapindustry</t>
  </si>
  <si>
    <t>uporoff</t>
  </si>
  <si>
    <t>iowabottlebill</t>
  </si>
  <si>
    <t>jamesqlynch</t>
  </si>
  <si>
    <t>gazettedotcom</t>
  </si>
  <si>
    <t>radioiowa</t>
  </si>
  <si>
    <t>fuelingiowa</t>
  </si>
  <si>
    <t>blakeatiowa</t>
  </si>
  <si>
    <t>jmeniates</t>
  </si>
  <si>
    <t>wastatearchives</t>
  </si>
  <si>
    <t>connollymer</t>
  </si>
  <si>
    <t>erinbode</t>
  </si>
  <si>
    <t>robinrashell</t>
  </si>
  <si>
    <t>rodrdomi2692</t>
  </si>
  <si>
    <t>wcp</t>
  </si>
  <si>
    <t>tomsherwood</t>
  </si>
  <si>
    <t>kojoshow</t>
  </si>
  <si>
    <t>mprnews</t>
  </si>
  <si>
    <t>snapnhiss</t>
  </si>
  <si>
    <t>sf_washington</t>
  </si>
  <si>
    <t>wastategov</t>
  </si>
  <si>
    <t>wasendemocrats</t>
  </si>
  <si>
    <t>govinslee</t>
  </si>
  <si>
    <t>markoliias</t>
  </si>
  <si>
    <t>iowastateu</t>
  </si>
  <si>
    <t>citizensenviro</t>
  </si>
  <si>
    <t>riverkeeper</t>
  </si>
  <si>
    <t>nrdc</t>
  </si>
  <si>
    <t>juleskbailey</t>
  </si>
  <si>
    <t>orbottledrop</t>
  </si>
  <si>
    <t>joelgerlach</t>
  </si>
  <si>
    <t>cappellimiles</t>
  </si>
  <si>
    <t>repcicilline</t>
  </si>
  <si>
    <t>ac360</t>
  </si>
  <si>
    <t>libbycwatson</t>
  </si>
  <si>
    <t>guyendorekaiser</t>
  </si>
  <si>
    <t>jeremyebslarge</t>
  </si>
  <si>
    <t>skye_aspden</t>
  </si>
  <si>
    <t>_kayla_bayla__</t>
  </si>
  <si>
    <t>bitchimlying</t>
  </si>
  <si>
    <t>senatedems</t>
  </si>
  <si>
    <t>epa</t>
  </si>
  <si>
    <t>billmaher</t>
  </si>
  <si>
    <t>cri_recycle</t>
  </si>
  <si>
    <t>vermontedition</t>
  </si>
  <si>
    <t>heyitscarolyn</t>
  </si>
  <si>
    <t>freetexas2</t>
  </si>
  <si>
    <t>thephoolish1</t>
  </si>
  <si>
    <t>et109_</t>
  </si>
  <si>
    <t>bakkenbill1964</t>
  </si>
  <si>
    <t>paparutledge</t>
  </si>
  <si>
    <t>wamu885</t>
  </si>
  <si>
    <t>mirlagerfield</t>
  </si>
  <si>
    <t>iowaabi</t>
  </si>
  <si>
    <t>masssierraclub</t>
  </si>
  <si>
    <t>janet_masspirg</t>
  </si>
  <si>
    <t>timesfreepress</t>
  </si>
  <si>
    <t>dmregister</t>
  </si>
  <si>
    <t>claire4iowa</t>
  </si>
  <si>
    <t>repgaskill81</t>
  </si>
  <si>
    <t>okayhenderson</t>
  </si>
  <si>
    <t>r</t>
  </si>
  <si>
    <t>ingrahamangle</t>
  </si>
  <si>
    <t>kcelections</t>
  </si>
  <si>
    <t>Mentions</t>
  </si>
  <si>
    <t>Replies to</t>
  </si>
  <si>
    <t>RT @ValleyTimes: Oregon recycled 90% of the containers covered by its bottle deposit system. The rate jumped from 64 percent just two years…</t>
  </si>
  <si>
    <t>Oregon recycled 90% of the containers covered by its bottle deposit system. The rate jumped from 64 percent just two years ago https://t.co/TLqNWgmm0C</t>
  </si>
  <si>
    <t>RT @ValleyTimes: Oregon recycled 90% of the containers covered by its bottle deposit system. The rate jumped from 64 percent just two yearsâ€¦</t>
  </si>
  <si>
    <t>RT @Estacada_News: Oregon recycled 90% of the containers covered by its bottle deposit system. The rate jumped from 64 percent just two yeaâ€¦</t>
  </si>
  <si>
    <t>Oregon recycled 90% of the containers covered by its bottle deposit system. The rate jumped from 64 percent just two years ago https://t.co/Vqp3fZmuXM</t>
  </si>
  <si>
    <t>Also working on bottle bill front #ialegis</t>
  </si>
  <si>
    <t>Great idea imo. The metal has value everywhere. Oregon Bottle Bill - Wikipedia https://t.co/ovjRgSMUrq</t>
  </si>
  <si>
    <t>Pamplin Media Group - Expansion of Bottle Bill program results in 90 percent recycling rate https://t.co/g6nhM0zXdb</t>
  </si>
  <si>
    <t>By comparison, Connecticut's return rate was around 49 percent when @ptskahill reported on this in 2017. https://t.co/WNOAqlgOXU</t>
  </si>
  <si>
    <t>RT @tives: By comparison, Connecticut's return rate was around 49 percent when @ptskahill reported on this in 2017. https://t.co/WNOAqlgOXU</t>
  </si>
  <si>
    <t>RT @IowaBottleBill: Thank you Representative Andy McKean for introducing legislation to expand the bottle bill to include water, juice andâ€¦</t>
  </si>
  <si>
    <t>@ConnollyMer I am such a fr3@k 4 bottledrop and bottle deposit - it's like: I do grow increasing critical of oregon as a settler colonial state but goddamnit if I don't love our bottle bill</t>
  </si>
  <si>
    <t>@RobinRashell @ErinBode you could call the bottle bill~</t>
  </si>
  <si>
    <t>@rodrdomi2692 The Oregon Bottle Bill was passed before I was born, so it has always been engrained in me to recycle cans. It is painful for me to see someone toss a bottle or can into the trash instead of a recycle bin, deposit or not!</t>
  </si>
  <si>
    <t>RT @dougcasler1: We need a national bottle bill!  #NationalBottleBill
Oregon Bottle Deposit System Hits 90 Percent Redemption Rate https:/â€¦</t>
  </si>
  <si>
    <t>We need a national bottle bill!  #NationalBottleBill
Oregon Bottle Deposit System Hits 90 Percent Redemption Rate https://t.co/kfjEzFfeEp</t>
  </si>
  <si>
    <t>@tomsherwood @kojoshow @wcp I remember in 87 when DC residents tried to pass a Bottle Bill through initiative. It lost. The beverage and bottling industry spent heavily and pro-BB couldn't match spending. Plus churches opposed since it didn't cover liquor bottles, only carbonated drinks.</t>
  </si>
  <si>
    <t>Laura: "My Gods Bill, you smell of piss!"
Bill: "There's no bathroom in that Raptor."
Laura: "You couldn't have done it in a bottle?"
Bill: "I forgot to bring one. Look, do we have to walk about this now?" #BSG</t>
  </si>
  <si>
    <t>The "bottle bill" got some discussion during the most recent Eggs and Issues session. https://t.co/0h0vljj5Ze</t>
  </si>
  <si>
    <t>Correct me if I'm wrong, but I don't think we've seen a bottle bill in Minnesota since Willard Munger was alive. Odd for a state that prides itself on its environment. https://t.co/Dw4t4ZlTWT via @mprnews</t>
  </si>
  <si>
    <t>Expand Connecticut's bottle bill, reduce plastic waste - The CT Mirror
#plastic #waste #sea #ocean #animals
https://t.co/t9uNB1ePDV
Follow us for more!</t>
  </si>
  <si>
    <t>#OregonÂ Bottle Bill program results in 90% recycling rate that's NINETY!Â Now this is doing something about #Plastic in the #oceansÂ https://t.co/pt8gZkocVb</t>
  </si>
  <si>
    <t>#Oregon Bottle Bill program results in 90% recycling rate that's NINETY! 
Now this is doing something about #Plastic in the #oceans 
https://t.co/pt8gZkFOjL</t>
  </si>
  <si>
    <t>RT @connfood: Connecticut’s grocery stores redeem over 625 million containers per year and provide a valuable community service. 
https://t…</t>
  </si>
  <si>
    <t>Consider that more plastic has been produced since 2010 than over the past century. It's not a by-product or a 'necessary evil' it's an industry in its own right where success will be measured by plastic produced by the ton. Where's it going? Nowhere. https://t.co/Z2KwgzaPLa</t>
  </si>
  <si>
    <t>We want to see a #BottleBill in #Arkansas!
#arforcdl #itmakesCENTS #morerecycling #lesslandfill #moreincentive #lesslitter #thenaturalstate https://t.co/UkDecH3rGw</t>
  </si>
  <si>
    <t>RT @ARforCDL: We want to see a #BottleBill in #Arkansas!
#arforcdl #itmakesCENTS #morerecycling #lesslandfill #moreincentive #lesslitter #…</t>
  </si>
  <si>
    <t>@snapnhiss I really wish Tennessee had passed a bottle bill in exchange for selling wine in grocery stores. It would have made a huge difference.</t>
  </si>
  <si>
    <t>Woburn Mayor Wants Nips Covered In Bottle Bill https://t.co/9GYrpecOhq</t>
  </si>
  <si>
    <t>@GovInslee @WASenDemocrats @WAStateGov #waleg @SF_Washington #Washington needs the Bottle Bill - less litter, more recycling. https://t.co/XRuCUkVZcv</t>
  </si>
  <si>
    <t>"California the first state to stop the flow of
trash to ocean, bays, rivers. The Trash Policy... puts the impetus on cities to prevent litter from entering waters by placing trash catching devices on all storm drains"
@GovInslee #Washington needs this &amp;amp; the Bottle Bill #waleg https://t.co/VhPJZNA5Lm</t>
  </si>
  <si>
    <t>@MarkoLiias Thank you and that is all good. However the Bottle Bill gives incentive - will boost recycling -  and has worked fantastic in other states.</t>
  </si>
  <si>
    <t>#AskWAleg #PuttingPeopleFirst 
Why is there no Bottle Bill in our state? Washington is the only West Coast state without it. Sense: decrease litter, increase recycling. Keep oceans healthy! https://t.co/OeV9BSDNiT</t>
  </si>
  <si>
    <t>Connecticut’s grocery stores redeem over 625 million containers per year and provide a valuable community service. 
https://t.co/ifhTkrap80</t>
  </si>
  <si>
    <t>These Shippers started the process for getting their #bottlebill to the house floor. We know that STEM extends into conservationist initiatives @theshipatnorth. Can’t wait to see this come to fruition in 2020. #wearetheship #ourschoolSTEMs #naturalclassroom https://t.co/q07CI7oqhv</t>
  </si>
  <si>
    <t>RT @theshipatnorth: These Shippers started the process for getting their #bottlebill to the house floor. We know that STEM extends into con…</t>
  </si>
  <si>
    <t>As #bottlebill discussions loom &amp;amp; we continue to talk about how to tackle shrinking markets for #recyclables, we spotted the new Mountain Dew Amp Game Fuel cans here in the wild in CA. The cans feature a resealable plastic tab and are designed for gamers. https://t.co/qkvsc5Xl9H https://t.co/uXuktfPxgL</t>
  </si>
  <si>
    <t>YAY!!! Oregon reached a 90% bottle recycling rate!!!
#Recycling #BottleBill #BottleReturn
https://t.co/ycp4JpLowT</t>
  </si>
  <si>
    <t>RT @NYGovCuomo: Plastic bags are trash.
I’m including provisions in my executive budget to ban single-use plastic bags and expand New York…</t>
  </si>
  <si>
    <t>RT @jamesqlynch: Iowa's "beautiful" 40-year-old @IowaBottleBill "falling apart" @IowaStateU economist tells #ialegis: https://t.co/opQHZGAV…</t>
  </si>
  <si>
    <t>Doubling the return and expanding the program would be a great thing for the recycling program. 
https://t.co/BNthDtzutH</t>
  </si>
  <si>
    <t>RT @MrHarmerPE: Doubling the return and expanding the program would be a great thing for the recycling program. 
https://t.co/BNthDtzutH</t>
  </si>
  <si>
    <t>Expand Connecticut’s Bottle Bill, Reduce Plastic Waste https://t.co/J91CQbtnjp https://t.co/urgmTq248B</t>
  </si>
  <si>
    <t>https://t.co/QI85chy6xz
Expand Connecticut's bottle bill, reduce plastic waste
Maine's container redemption act sets a good example
by NANCY ALDERMAN  FEBRUARY 5, 2019
Placing a monetary fee on beverage containers means that most of them will be returned and redeemed for money https://t.co/2YYpZGAQXb</t>
  </si>
  <si>
    <t>Becoming sunny today, continued windy, high around 12. 
Today on AMQC:
--Bezos accuses "Enquirer" of extortion
--Iowa ban on cell phones
--Scott County mental health
--Iowa's bottle bill falling apart
344-1420! https://t.co/issxCKUUu2</t>
  </si>
  <si>
    <t>RT @bradlander: Just like @nrdc @riverkeeper @citizensenviro. I'm glad @NYGovCuomo recognizes it's time to end plastic bag waste. But a fee…</t>
  </si>
  <si>
    <t>Plastic bags are trash.
I’m including provisions in my executive budget to ban single-use plastic bags and expand New York's Bottle Bill to make most non-alcoholic drink containers eligible for 5 cent redemption. Let's protect our environment. https://t.co/71DjHpYHEV</t>
  </si>
  <si>
    <t>Just like @nrdc @riverkeeper @citizensenviro. I'm glad @NYGovCuomo recognizes it's time to end plastic bag waste. But a fee on paper/thick plastic is needed along w/a plastic bag ban if we want a workable solution that truly decreases waste.
https://t.co/Egqb4TDsVA https://t.co/e0mBCiquza</t>
  </si>
  <si>
    <t>Iowa’s 40-year-old Iowa bottle bill ‘falling apart,’ economist says https://t.co/EKpjJt4KNI https://t.co/KES6RV524a</t>
  </si>
  <si>
    <t>And the winner is ... @cappellimiles for best video from the American Marketing Assn. My hat's off to artist extraordinaire @joelgerlach for creating such a fun spot. All in the effort of keeping Oregon's Bottle Bill strong.
@ORBottleDrop @juleskbailey https://t.co/pd8KZG2Zxy https://t.co/ZP2ZyVcwo3</t>
  </si>
  <si>
    <t>Iowa’s 40-year-old Iowa bottle bill ‘falling apart,’ economist says https://t.co/DwyjRMaGiB https://t.co/vhP6vM96dC</t>
  </si>
  <si>
    <t>RT @MarkHassOregon: And the winner is ... @cappellimiles for best video from the American Marketing Assn. My hat's off to artist extraordin…</t>
  </si>
  <si>
    <t>@AC360 @RepCicilline Better make sure the government is funded first.  Not sure Congress can afford another water bottle bill like that.</t>
  </si>
  <si>
    <t>RT @Progressivemrs: @AC360 @RepCicilline Better make sure the government is funded first.  Not sure Congress can afford another water bottl…</t>
  </si>
  <si>
    <t>SB00589 [NEW] An Act Expanding The Bottle Bill To Include Nips And Sports Drinks. https://t.co/8qPvMQXIqa</t>
  </si>
  <si>
    <t>@bitchimlying @_kayla_bayla__ @skye_aspden @JeremyEBSLarge @GuyEndoreKaiser @libbycwatson DDR (East Germany) invented lightbulbs that lasted more than twice as long as the capitalist ones, but that was a communist country not a socialist one.
Norway though, have invented nitrogen fertilizer, gas turbine, the aerosol can, deposit-refund bottle bill, outboard motor etc.</t>
  </si>
  <si>
    <t>@billmaher Which is why I’m a FORMER #Republican.  In Oregon, #Republicans brought the #bottlebill, saved public beaches and Nixon started the @EPA .  Now the @SenateDems represent fiscal responsibility.  #balancedbudget.  Plus, I have always been for equal rights &amp;amp; #Prochoice.</t>
  </si>
  <si>
    <t>RT @IowaBottleBill: ICYMI, @IowaStateU economist Dr. Dermot Hayes &amp;amp; @CRI_Recycle Prez Susan Collins made presentations to #ialegis committe…</t>
  </si>
  <si>
    <t>TN will have a bottle bill in 2020. 
Better would be to go https://t.co/GPAyLel3n6 using glass bottles and returning them like we used to do. https://t.co/W4Xrk0HjMp</t>
  </si>
  <si>
    <t>“I need another bottle” -Bill Walton https://t.co/ouZUg4V5fv</t>
  </si>
  <si>
    <t>RT @RobinScheu: Tune in to @vermontedition tomorrow at noon to hear more about H.74 and S.60 - bills to ban plastics and expand the bottle…</t>
  </si>
  <si>
    <t>@paparutledge @alpipkin @Bakkenbill1964 @et109_ @thephoolish1 @freetexas2 @heyitsCarolyn If you dig up one of the earliest photo's of Gov McCall announcing the Bottle Bill, you'll see a young, bespectacled youth behind him.
That's me.
I have changed my political party, not my love of the environment.
Shame what is going on, now.</t>
  </si>
  <si>
    <t>RT @IKnowBO: @paparutledge @alpipkin @Bakkenbill1964 @et109_ @thephoolish1 @freetexas2 @heyitsCarolyn If you dig up one of the earliest pho…</t>
  </si>
  <si>
    <t>Tune in to @vermontedition tomorrow at noon to hear more about H.74 and S.60 - bills to ban plastics and expand the bottle bill. #vtpoli https://t.co/n2tEuKWjP1</t>
  </si>
  <si>
    <t>Iowa’s ‘bottle bill’ is falling apart according to ISU economist https://t.co/ZF0SMo8hzw</t>
  </si>
  <si>
    <t>ISU economist says changes need to be made in Bottle Bill https://t.co/Pus3xWT6OQ</t>
  </si>
  <si>
    <t>https://t.co/uVhSGyj8Y6</t>
  </si>
  <si>
    <t>#RT @MikeVonIrvin: deployment to 6,000 megawatts by 2025
Delivering climate justice to underserved communities
Expanding the Bottle Bill (5¢ deposit on bottles) to include most nonalcoholic drinks
Banning plastic bags</t>
  </si>
  <si>
    <t>deployment to 6,000 megawatts by 2025
Delivering climate justice to underserved communities
Expanding the Bottle Bill (5¢ deposit on bottles) to include most nonalcoholic drinks
Banning plastic bags</t>
  </si>
  <si>
    <t>Iowa’s 40-year-old bottle bill is “falling apart,” a state economist said Thursday, but can be restored by increasing the handling fee paid to recyclers and expanding it to include water, milk and juice containers. https://t.co/KF61S6LOv5 https://t.co/ypcz1cVjfK</t>
  </si>
  <si>
    <t>@wamu885 @kojoshow Bottle bill. Bottle bill. Bottle bill. Bottle bill. Bottle bill. Bottle bill. Bottle bill. Bottle bill. Bottle bill. Bottle bill. Bottle bill. Bottle bill. Bottle bill. Bottle bill. Bottle bill. Bottle bill. Bottle bill. Bottle bill.</t>
  </si>
  <si>
    <t>@wamu885 Bottle bill. Bottle bill. Bottle bill. Bottle bill. Bottle bill. Bottle bill. Bottle bill. Bottle bill. Bottle bill. Bottle bill. Bottle bill. Bottle bill.</t>
  </si>
  <si>
    <t>ISU economist urges Iowa lawmakers to update state's bottle bill, which is "falling apart" https://t.co/XLV0Mv2Xes https://t.co/7ewBd8ET5K</t>
  </si>
  <si>
    <t>An @IowaStateU economist says after four decades, it’s time to update the state’s bottle and can deposit law. https://t.co/3k1TQ98zGu @RadioIowa</t>
  </si>
  <si>
    <t>@MirLagerfield Lol I guess and if you and your friends drink alot yall bill will easily be a "we should've just bought a bottle" bill , but Ive never paid $400 for one bottle thats a section</t>
  </si>
  <si>
    <t>Economist not wrong. Bottle bill needs updating, but do we have the political will to fight the retail chains that want to get out of the bottle deposit credit game? https://t.co/2hiR03sskE</t>
  </si>
  <si>
    <t>RT @PaulDeaton_IA: Economist not wrong. Bottle bill needs updating, but do we have the political will to fight the retail chains that want…</t>
  </si>
  <si>
    <t>Seems like every year I've served in the legislature, we've had some form of a bottle bill.  Unfortunately, we haven't passed one since 1979.  I say unfortunately because our system needs updating.  
In my... https://t.co/UE3KgjrNi6</t>
  </si>
  <si>
    <t>Retailers, could you stay in business if you didn’t raise your prices in, say, decades?
Somehow, Troy Willard of The Can Shed has survived, but he keeps advocating- year after year- for a comprehensive bottle bill.... https://t.co/D3Kjcvc4cq</t>
  </si>
  <si>
    <t>RT @StaedArt: Retailers, could you stay in business if you didn’t raise your prices in, say, decades?
Somehow, Troy Willard of The Can She…</t>
  </si>
  <si>
    <t>Bottle bill expansion draws municipal and MRF concern - Resource Recycling News https://t.co/2GUT0aRQ6i</t>
  </si>
  <si>
    <t>The New York State proposal to expanded the bottle bill draws concern from materials recovery facility operators and municipalities. https://t.co/OkNpsVyd5j https://t.co/V0xzKmLfY5</t>
  </si>
  <si>
    <t>National Sword is now a talking point in bottle bill debates. https://t.co/NChLfBSywE</t>
  </si>
  <si>
    <t>A variety of topics covered at the Cap today.  Attended subs on the bottle bill, alcohol and autonomous vehicles. Never a dull day at @IowaABI #ialegis</t>
  </si>
  <si>
    <t>Now in Senate Natural Resources where there is a presentation on the bottle bill law.  #ialegis</t>
  </si>
  <si>
    <t>RT @Brad4ABI: A variety of topics covered at the Cap today.  Attended subs on the bottle bill, alcohol and autonomous vehicles. Never a dul…</t>
  </si>
  <si>
    <t>Bottle bill expansion draws municipal and MRF concern - Resource Recycling News https://t.co/1DcNlRZq4s</t>
  </si>
  <si>
    <t>Its time Connecticut improved and expanded our Bottle Bill. https://t.co/w6G4YZFCKj</t>
  </si>
  <si>
    <t>RT @Billfinchbpt: Its time Connecticut improved and expanded our Bottle Bill. https://t.co/w6G4YZFCKj</t>
  </si>
  <si>
    <t>Add nips to bottle bill! Go Gloucester! https://t.co/G2CyqDNbnj |</t>
  </si>
  <si>
    <t>An expanded bottle bill ballot question was defeated in 2014, but litter is still a problem in Gloucester and throughout the state. @Janet_MASSPIRG @MassSierraClub https://t.co/BQy56cfpCZ</t>
  </si>
  <si>
    <t>Because #Oregon has had a bottle bill since I was born! #reduce #reuse #Recycle #rethink https://t.co/xb2XGNRi6O</t>
  </si>
  <si>
    <t>While working for KGW, he produced a documentary on pollution in Oregon, which helped to spur environmental cleanup of air and water ways. As Governor he led the clean-up of the Willamette River, passed the Bottle Bill, passed laws establishing public ownership of Oregon Beaches</t>
  </si>
  <si>
    <t>New York bottle bill expansion draws #recycling stakeholder concern. https://t.co/PeCINFuXt4 https://t.co/3zWL0ib5XM</t>
  </si>
  <si>
    <t>.@rrecycling reports curbside recycling industry is fighting expanded bottle bill in NY because it will remove PET bottles - one of  few valuable needles in mixed blue bin haystack. But curbside is failing to prevent #plasticpollution &amp;amp; grow PET recycling  https://t.co/TVO5gSj5eg</t>
  </si>
  <si>
    <t>Trash piling up faster than volunteers can clean it in USA! Neither volunteers nor recycling are solution to #plasticpollution Laws needed now to hold producers &amp;amp; retailers responsible for their packaging waste. Bottle bill obvious 1st step.https://t.co/NejewrzxsF @timesfreepress</t>
  </si>
  <si>
    <t>RT @WasteCounter: Trash piling up faster than volunteers can clean it in USA! Neither volunteers nor recycling are solution to #plasticpoll…</t>
  </si>
  <si>
    <t>The Exchange, February 13, 2019, Civil Rights, Intellectual Diversity, Bottle Bill https://t.co/KzkdCuQb75</t>
  </si>
  <si>
    <t>https://t.co/GzQrM194Kk</t>
  </si>
  <si>
    <t>Bottle bill moving in Iowa Senate https://t.co/MqmVZH0Csf</t>
  </si>
  <si>
    <t>We love Oregon because she flies with her own wings. From the bottle bill to vote by mail she's been a national leader. #HappyBirthdayOregon https://t.co/Gv2dwJcU3a</t>
  </si>
  <si>
    <t>Expand Connecticut’s Bottle Bill, Reduce Plastic Waste: Single-use plastic bags are getting the most attention, as these bags have a working life of 15 minutes and then they enter the plastic waste stream. https://t.co/E7elQw85T2</t>
  </si>
  <si>
    <t>RT @scrapindustry: Expand Connecticut’s Bottle Bill, Reduce Plastic Waste: Single-use plastic bags are getting the most attention, as these…</t>
  </si>
  <si>
    <t>Thanks @Claire4Iowa for supporting @IowaBottleBill!  Via @DMRegister https://t.co/7b0GW1LGe5 #bottlebill #Iowa</t>
  </si>
  <si>
    <t>@IowaBottleBill is top of mind for #ialegis.  @RepGaskill81 has intro'd 2 bills to expand the #bottlebill &amp;amp; increase the handling fee.  Check out HF 198  https://t.co/QvhtyoNmX8 &amp;amp; HF 199 https://t.co/AFmP7rasWe for details.</t>
  </si>
  <si>
    <t>We're excited to welcome @IowaStateU economist Dr. Dermot Hayes and @CRI_Recycle Executive Director Susan Collins as they make #bottlebill presentations to the #IAHouse Env. Protection Cmte &amp;amp; #IASenate Nat. Resources Cmte. @ the Capitol this Thurs!</t>
  </si>
  <si>
    <t>@IowaBottleBill is a hot topic at the Capitol today.  The Sen. Natural Resources Cmte is holding a hearing @ 1pm in Capitol Rm. 22 &amp;amp; House Env. Protection @ 2pm in Capitol Rm. 102.  An @IowaStateU economist &amp;amp; a #recycling expert from @CRI_Recycle will testify. #bottlebill</t>
  </si>
  <si>
    <t>ICYMI, @IowaStateU economist Dr. Dermot Hayes &amp;amp; @CRI_Recycle Prez Susan Collins made presentations to #ialegis committees about @IowaBottleBill.  More on our website:  https://t.co/fEr20XSaRb  #bottlebill #recycling https://t.co/KZJ4EPmQW7</t>
  </si>
  <si>
    <t>Iowa's "beautiful" 40-year-old @IowaBottleBill "falling apart" @IowaStateU economist tells #ialegis: https://t.co/opQHZGAVFs #iapolitics</t>
  </si>
  <si>
    <t>Iowa’s 40-year-old Iowa bottle bill ‘falling apart,’ economist says https://t.co/0LqiAXUciA</t>
  </si>
  <si>
    <t>Want to save @IowaBottleBill?  Then it's time for a water bottle deposit &amp;amp; raising the handling fee!  Via @jamesqlynch  @gazettedotcom  https://t.co/MYcAs0LePX #ialegis #bottlebill</t>
  </si>
  <si>
    <t>To keep our popular @IowaBottleBill successful, we've got to upgrade!  It's time for a deposit on water bottles! Via @RadioIowa @okayhenderson https://t.co/09UPBbNuYt #bottlebill #ialegis #plasticwaste</t>
  </si>
  <si>
    <t>ISU economist says Iowa's Bottle Bill is 'falling apart' https://t.co/41knEzw1S9</t>
  </si>
  <si>
    <t>Northwest Iowa Fuel Marketers - come to Spencer this Friday, Feb 15 for a regional Lunch &amp;amp; Learn. We'll update you on items impacting your business!  #fuel #cstore #e15 #UST #bottlebill #biodiesel #sportsgambling</t>
  </si>
  <si>
    <t>FUELIowa is coming to Northwest Iowa. All members are encouraged to attend this Lunch &amp;amp; Learn in Spencer at the Clay County Fair Event Center.  Get Registered. Get Informed!
#iowa #fuel #cstore #petroleum #e15 #bottlebill #biodiesel #ust #fuelingiowaseconomy</t>
  </si>
  <si>
    <t>FUELIowa is in Spencer, Iowa today talking #biodiesel tax credits, #bottlebill, #UST regulations, #cstore sports betting &amp;amp; #e15 infrastructure. Next week, we are in Waterloo/Cedar Falls.  Stay informed. #fuelingiowaseconomy https://t.co/UMasxzSKUr</t>
  </si>
  <si>
    <t>RT @IowaBottleBill: To keep our popular @IowaBottleBill successful, we've got to upgrade!  It's time for a deposit on water bottles! Via @R…</t>
  </si>
  <si>
    <t>Thank you Representative Andy McKean for introducing legislation to expand the bottle bill to include water, juice and sports drinks!
Check it out here: https://t.co/kRqyTnKJHh https://t.co/J9u0f5KNMq</t>
  </si>
  <si>
    <t>#Thanks Rep. Andy McKean for supporting a modern @IowaBottleBill and introducing HF 181!  https://t.co/qGC4NxQWxo #ialegis #bottlebill</t>
  </si>
  <si>
    <t>Glad to see #Ireland considering a #bottlebill to tackle #litter &amp;amp; #plasticwaste!   https://t.co/47IAHpv1vB</t>
  </si>
  <si>
    <t>HF 181 would expand @IowaBottleBill deposits to plastic water bottles and sports drinks, and increase the handling fee to 2¢. Check out our blog for details: https://t.co/CPP8aCPP0k #ialegis #bottlebill</t>
  </si>
  <si>
    <t>Updating @IowaBottleBill  is getting a good look from #ialegis.  Next week an #IAHouse subcommittee will consider Rep. McKean's HF 181.  More on our blog:  https://t.co/LBseCRWF2c #bottlebill</t>
  </si>
  <si>
    <t>Support @IowaBottleBill expansion &amp;amp; a handling fee increase?  Join us for a subcommittee hearing tomorrow @ 11am in the Capitol House Lounge and show your support for HF 181!  #ialegis #bottlebill</t>
  </si>
  <si>
    <t>Today's the day!  Join us @ the Capitol House Lounge @ 11 am &amp;amp; tell the subcommittee that you support expanding @IowaBottleBill &amp;amp; increasing the handling fee.  Iowa's ready for HF 181!  #ialegis #bottlebill</t>
  </si>
  <si>
    <t>@IngrahamAngle Someone please get him a bottle! Bill Weld calling the President unstable? I think it was his vision. After the bottle!</t>
  </si>
  <si>
    <t>@kcelections Rep. Maxie was an early advocate to create the Martin Luther King, Jr. holiday. Anyone interested in her legislative work, the archives holds 34 c.f. of correspondence, bill files, &amp;amp; issue files on public disclosure, income tax, the Bottle Bill, &amp;amp; crime victims compensation. https://t.co/9I6y58L40x</t>
  </si>
  <si>
    <t>https://pamplinmedia.com/sl/417693-320967-expansion-of-bottle-bill-program-results-in-90-percent-recycling-rate-</t>
  </si>
  <si>
    <t>https://en.wikipedia.org/wiki/Oregon_Bottle_Bill</t>
  </si>
  <si>
    <t>https://pamplinmedia.com/sl/417693-320967-expansion-of-bottle-bill-program-results-in-90-percent-recycling-rate-?fbclid=IwAR1lP1ey0v7_9mDtv17g1ZCeLcsG0Dbe6LLUSyvJNKzCRYX7PeN4tuQngFQ</t>
  </si>
  <si>
    <t>http://www.wnpr.org/post/has-connecticuts-bottle-bill-changed-environmental-law-cash-cow</t>
  </si>
  <si>
    <t>https://www.npr.org/templates/story/story.php?storyId=688656261&amp;utm_campaign=storyshare&amp;utm_source=twitter.com&amp;utm_medium=social</t>
  </si>
  <si>
    <t>https://www.oskaloosa.com/news/local_news/legislators-talk-bottle-bill/article_07088ad3-cb77-52d6-a4f8-6fddf2d2fb02.html</t>
  </si>
  <si>
    <t>https://www.mprnews.org/story/2019/02/04/npr-oregon-bottle-deposit-system-hits-90-percent-redemption-rate</t>
  </si>
  <si>
    <t>https://ctmirror.org/category/ct-viewpoints/expand-connecticuts-bottle-bill-reduce-plastic-waste/</t>
  </si>
  <si>
    <t>https://pamplinmedia.com/sl/417693-320967-expansion-of-bottle-bill-program-results-in-90-percent-recycling-rate-?fbclid=IwAR3kXFPr6KaI6hs82qfK_KH15MvVNhrrWotp0u0vQSnhlADfja10FUxaUdI</t>
  </si>
  <si>
    <t>http://patch.com/massachusetts/woburn/woburn-mayor-wants-nips-covered-bottle-bill?utm_source=dlvr.it&amp;utm_medium=twitter&amp;utm_term=politics%20%26%20government&amp;utm_campaign=recirc&amp;utm_content=aol</t>
  </si>
  <si>
    <t>https://twitter.com/michaeldembrow/status/1092824683307626497</t>
  </si>
  <si>
    <t>https://twitter.com/Waterkeeper/status/1091796663272988681</t>
  </si>
  <si>
    <t>https://twitter.com/civicskunkworks/status/1093244487223017472</t>
  </si>
  <si>
    <t>https://ctmirror.org/2019/02/06/fix-the-broken-bottle-bill-before-expanding-it/</t>
  </si>
  <si>
    <t>https://variety.com/2018/gaming/news/mtn-dew-amp-gaming-fuel-1203080770/</t>
  </si>
  <si>
    <t>https://www.opb.org/news/article/oregon-bottle-deposit-redemption-rate-2018/?fbclid=IwAR1yUCe4frbqum2JEdrIhgGDXlU5gHPkwV7YXAW0XPnRHOqBlhF9DntEslo</t>
  </si>
  <si>
    <t>https://www.thegazette.com/subject/news/government/iowas-40-year-old-iowa-bottle-bill-falling-apart-economist-dermot-hays-says-20190207</t>
  </si>
  <si>
    <t>https://wasteadvantagemag.com/expand-connecticuts-bottle-bill-reduce-plastic-waste/</t>
  </si>
  <si>
    <t>https://www.riverkeeper.org/news-events/news/stop-polluters/statement-citizens-campaign-for-the-environment-nrdc-and-riverkeeper-weigh-in-on-governor-andrew-m-cuomos-proposal-to-ban-plastic-bags-expand-nys-bottle-bill/</t>
  </si>
  <si>
    <t>https://globegazette.com/news/iowa/iowa-s--year-old-iowa-bottle-bill-falling-apart/article_233e87c4-f96b-5f52-bc3b-474e994da8c3.html?utm_source=dlvr.it&amp;utm_medium=twitter</t>
  </si>
  <si>
    <t>https://www.youtube.com/watch?v=SZ9H7x5l_pE</t>
  </si>
  <si>
    <t>https://siouxcityjournal.com/news/state-and-regional/iowa-s--year-old-iowa-bottle-bill-falling-apart/article_9fdeb9af-e988-55d9-87a3-cd387b9ae935.html?utm_content=buffercead1&amp;utm_medium=social&amp;utm_source=twitter.com&amp;utm_campaign=LEEDCC</t>
  </si>
  <si>
    <t>http://legiscan.com/CT/bill/SB00589</t>
  </si>
  <si>
    <t>http://back.to https://www.npr.org/sections/thesalt/2019/02/04/688656261/oregon-bottle-deposit-system-hits-90-percent-redemption-rate</t>
  </si>
  <si>
    <t>https://twitter.com/pac12network/status/1094464120395464706</t>
  </si>
  <si>
    <t>https://www.vpr.org/post/bottles-bags-montpelier-takes-aim-single-use-plastics</t>
  </si>
  <si>
    <t>http://www.kjan.com/index.php/2019/02/iowas-bottle-bill-is-falling-apart-according-to-isu-economist/</t>
  </si>
  <si>
    <t>https://www.kglonews.com/isu-economist-says-iowas-bottle-bill-is-falling-apart/</t>
  </si>
  <si>
    <t>http://kiwaradio.com/local-news/isu-economist-iowas-bottle-bill-falling-apart/</t>
  </si>
  <si>
    <t>https://wcfcourier.com/news/local/govt-and-politics/iowa-s--year-old-iowa-bottle-bill-falling-apart/article_dfd3dabc-a9d3-5cad-8d2c-a7a03b5fd4c4.html?utm_content=bufferb2662&amp;utm_medium=social&amp;utm_source=twitter.com&amp;utm_campaign=LEEDCC</t>
  </si>
  <si>
    <t>https://myemail.constantcontact.com/CBJ-Morning-Rush.html?soid=1102751454250&amp;aid=18gtDKMwMoY</t>
  </si>
  <si>
    <t>https://www.radioiowa.com/2019/02/11/isu-economist-says-iowas-bottle-bill-is-falling-apart/</t>
  </si>
  <si>
    <t>https://twitter.com/RadioIowa/status/1095012171526950914</t>
  </si>
  <si>
    <t>https://www.facebook.com/art.staed.1/posts/2031076760322916</t>
  </si>
  <si>
    <t>https://www.facebook.com/art.staed.1/posts/2037788332985092</t>
  </si>
  <si>
    <t>https://resource-recycling.com/recycling/2019/02/12/bottle-bill-expansion-draws-municipal-and-mrf-concern/</t>
  </si>
  <si>
    <t>https://www.npr.org/sections/thesalt/2019/02/04/688656261/oregon-bottle-deposit-system-hits-90-percent-redemption-rate</t>
  </si>
  <si>
    <t>https://www.gloucestertimes.com/news/local_news/a-way-to-nix-nip-litter-council-considers-resolution-to/article_ffca6d02-d4c2-590f-bd19-3a7d51cca4d0.html</t>
  </si>
  <si>
    <t>https://twitter.com/NRDC/status/1095502852850622464</t>
  </si>
  <si>
    <t>https://www.timesfreepress.com/news/local/story/2019/feb/13/chattanoogcreek-still-full-trash-despite-volu/488647/</t>
  </si>
  <si>
    <t>http://tinyurl.com/redirect.php?num=yxzydgsl</t>
  </si>
  <si>
    <t>https://www.newsbreakapp.com/bottle-bill-moving-in-iowa-senate?id=0Kw9leR8&amp;s=a99&amp;pd=44052652</t>
  </si>
  <si>
    <t>https://www.scrapmonster.com/news/expand-connecticuts-bottle-bill-reduce-plastic-waste/1/70392?utm_source=dlvr.it&amp;utm_medium=twitter</t>
  </si>
  <si>
    <t>https://www.desmoinesregister.com/story/opinion/2019/01/24/celsi-bottle-bill-needs-encourage-recycling/2668691002/</t>
  </si>
  <si>
    <t>https://www.legis.iowa.gov/legislation/BillBook?ga=88&amp;ba=HF198 https://www.legis.iowa.gov/legislation/BillBook?ga=88&amp;ba=HF 199</t>
  </si>
  <si>
    <t>https://drive.google.com/file/d/107IkhznMPUgSO5P1xnH082t2h_l-jn6n/view</t>
  </si>
  <si>
    <t>https://www.thegazette.com/subject/news/government/iowas-40-year-old-iowa-bottle-bill-falling-apart-economist-dermot-hays-says-20190207 #iapolitics</t>
  </si>
  <si>
    <t>https://www.legis.iowa.gov/legislation/BillBook?ga=88&amp;ba=hf181</t>
  </si>
  <si>
    <t>https://www.legis.iowa.gov/legislation/BillBook?ga=88&amp;ba=HF181</t>
  </si>
  <si>
    <t>https://www.energy-reporters.com/environment/ireland-targets-90-plastic-bottle-recycling/?fbclid=IwAR3D6jmwr82OgKtPJ769sei7u3DRK122XQ3BO-5vU1Aul3aLUTouJ23sU2Y</t>
  </si>
  <si>
    <t>http://www.iowabottlebill.com/blog/2019/2/1/rep-mckean-introduces-legislation-to-expand-bottle-bill-increase-handling-fee</t>
  </si>
  <si>
    <t>http://www.iowabottlebill.com/blog/2019/2/8/bottle-bill-expansion-will-get-subcommittee-hearing-experts-testify-for-house-and-senate-committees</t>
  </si>
  <si>
    <t>pamplinmedia.com</t>
  </si>
  <si>
    <t>wikipedia.org</t>
  </si>
  <si>
    <t>wnpr.org</t>
  </si>
  <si>
    <t>npr.org</t>
  </si>
  <si>
    <t>oskaloosa.com</t>
  </si>
  <si>
    <t>mprnews.org</t>
  </si>
  <si>
    <t>ctmirror.org</t>
  </si>
  <si>
    <t>patch.com</t>
  </si>
  <si>
    <t>twitter.com</t>
  </si>
  <si>
    <t>variety.com</t>
  </si>
  <si>
    <t>opb.org</t>
  </si>
  <si>
    <t>thegazette.com</t>
  </si>
  <si>
    <t>wasteadvantagemag.com</t>
  </si>
  <si>
    <t>riverkeeper.org</t>
  </si>
  <si>
    <t>globegazette.com</t>
  </si>
  <si>
    <t>youtube.com</t>
  </si>
  <si>
    <t>siouxcityjournal.com</t>
  </si>
  <si>
    <t>legiscan.com</t>
  </si>
  <si>
    <t>back.to npr.org</t>
  </si>
  <si>
    <t>vpr.org</t>
  </si>
  <si>
    <t>kjan.com</t>
  </si>
  <si>
    <t>kglonews.com</t>
  </si>
  <si>
    <t>kiwaradio.com</t>
  </si>
  <si>
    <t>wcfcourier.com</t>
  </si>
  <si>
    <t>constantcontact.com</t>
  </si>
  <si>
    <t>radioiowa.com</t>
  </si>
  <si>
    <t>facebook.com</t>
  </si>
  <si>
    <t>resource-recycling.com</t>
  </si>
  <si>
    <t>gloucestertimes.com</t>
  </si>
  <si>
    <t>timesfreepress.com</t>
  </si>
  <si>
    <t>tinyurl.com</t>
  </si>
  <si>
    <t>newsbreakapp.com</t>
  </si>
  <si>
    <t>scrapmonster.com</t>
  </si>
  <si>
    <t>desmoinesregister.com</t>
  </si>
  <si>
    <t>iowa.gov iowa.gov</t>
  </si>
  <si>
    <t>google.com</t>
  </si>
  <si>
    <t>iowa.gov</t>
  </si>
  <si>
    <t>energy-reporters.com</t>
  </si>
  <si>
    <t>iowabottlebill.com</t>
  </si>
  <si>
    <t>ialegis</t>
  </si>
  <si>
    <t>nationalbottlebill</t>
  </si>
  <si>
    <t>bsg</t>
  </si>
  <si>
    <t>plastic waste sea ocean animals</t>
  </si>
  <si>
    <t>oregon plastic oceans</t>
  </si>
  <si>
    <t>bottlebill arkansas arforcdl itmakescents morerecycling lesslandfill moreincentive lesslitter thenaturalstate</t>
  </si>
  <si>
    <t>bottlebill arkansas arforcdl itmakescents morerecycling lesslandfill moreincentive lesslitter</t>
  </si>
  <si>
    <t>waleg washington</t>
  </si>
  <si>
    <t>washington waleg</t>
  </si>
  <si>
    <t>askwaleg puttingpeoplefirst</t>
  </si>
  <si>
    <t>bottlebill wearetheship ourschoolstems naturalclassroom</t>
  </si>
  <si>
    <t>bottlebill</t>
  </si>
  <si>
    <t>bottlebill recyclables</t>
  </si>
  <si>
    <t>recycling bottlebill bottlereturn</t>
  </si>
  <si>
    <t>republican republicans bottlebill balancedbudget prochoice</t>
  </si>
  <si>
    <t>vtpoli</t>
  </si>
  <si>
    <t>rt</t>
  </si>
  <si>
    <t>oregon reduce reuse recycle rethink</t>
  </si>
  <si>
    <t>recycling</t>
  </si>
  <si>
    <t>plasticpollution</t>
  </si>
  <si>
    <t>happybirthdayoregon</t>
  </si>
  <si>
    <t>bottlebill iowa</t>
  </si>
  <si>
    <t>ialegis bottlebill</t>
  </si>
  <si>
    <t>bottlebill iahouse iasenate</t>
  </si>
  <si>
    <t>recycling bottlebill</t>
  </si>
  <si>
    <t>ialegis bottlebill recycling</t>
  </si>
  <si>
    <t>ialegis iapolitics</t>
  </si>
  <si>
    <t>bottlebill ialegis plasticwaste</t>
  </si>
  <si>
    <t>fuel cstore e15 ust bottlebill biodiesel sportsgambling</t>
  </si>
  <si>
    <t>iowa fuel cstore petroleum e15 bottlebill biodiesel ust fuelingiowaseconomy</t>
  </si>
  <si>
    <t>biodiesel bottlebill ust cstore e15 fuelingiowaseconomy</t>
  </si>
  <si>
    <t>thanks ialegis bottlebill</t>
  </si>
  <si>
    <t>ireland bottlebill litter plasticwaste</t>
  </si>
  <si>
    <t>ialegis iahouse bottlebill</t>
  </si>
  <si>
    <t>https://pbs.twimg.com/media/Dyu2G21VsAAyB4J.jpg</t>
  </si>
  <si>
    <t>https://pbs.twimg.com/media/Dyw7h7kU0AAO8FG.jpg</t>
  </si>
  <si>
    <t>https://pbs.twimg.com/media/Dy0RyjWUYAAxOLM.jpg</t>
  </si>
  <si>
    <t>https://pbs.twimg.com/media/Dy2xzv6XgAIRpRN.jpg</t>
  </si>
  <si>
    <t>https://pbs.twimg.com/media/Dy4NqMmX0AEp8y0.jpg</t>
  </si>
  <si>
    <t>https://pbs.twimg.com/media/Dy4chCPU8AEKYq6.jpg</t>
  </si>
  <si>
    <t>https://pbs.twimg.com/amplify_video_thumb/988494017926135808/img/ctmoQKYnu2K_xGSc.jpg</t>
  </si>
  <si>
    <t>https://pbs.twimg.com/media/Dw39IXaX0AE71Ot.jpg</t>
  </si>
  <si>
    <t>https://pbs.twimg.com/media/Dy5jRTPUUAER3q6.jpg</t>
  </si>
  <si>
    <t>https://pbs.twimg.com/media/Dy5utZeVYAEM5G1.jpg</t>
  </si>
  <si>
    <t>https://pbs.twimg.com/media/Dy57_crX4AA827G.jpg</t>
  </si>
  <si>
    <t>https://pbs.twimg.com/media/DzKc_oHXcAEVMU9.jpg</t>
  </si>
  <si>
    <t>https://pbs.twimg.com/media/DzNdaoDXQAIrW-I.jpg</t>
  </si>
  <si>
    <t>https://pbs.twimg.com/media/DzOtmumWoAIpPCk.jpg</t>
  </si>
  <si>
    <t>https://pbs.twimg.com/media/DzO0idIWoAAst1L.jpg</t>
  </si>
  <si>
    <t>https://pbs.twimg.com/media/DzbH7qTUUAIogUp.jpg</t>
  </si>
  <si>
    <t>https://pbs.twimg.com/media/Dy1dq6aWkAEXAoM.jpg</t>
  </si>
  <si>
    <t>https://pbs.twimg.com/media/DzeTv5iVsAA_fpq.jpg</t>
  </si>
  <si>
    <t>https://pbs.twimg.com/media/DylKYZNVsAAg4L_.jpg</t>
  </si>
  <si>
    <t>https://pbs.twimg.com/media/DzeuCruUcAA6bUo.jpg</t>
  </si>
  <si>
    <t>http://pbs.twimg.com/profile_images/835252240587751424/2BWFZdKp_normal.jpg</t>
  </si>
  <si>
    <t>http://pbs.twimg.com/profile_images/835251135451582464/HGEA2U6T_normal.jpg</t>
  </si>
  <si>
    <t>http://pbs.twimg.com/profile_images/835235417611890688/ZSd8oZMx_normal.jpg</t>
  </si>
  <si>
    <t>http://pbs.twimg.com/profile_images/1070084813061685248/b_mt_V3u_normal.jpg</t>
  </si>
  <si>
    <t>http://pbs.twimg.com/profile_images/835239437541900288/_CvwOiqZ_normal.jpg</t>
  </si>
  <si>
    <t>http://pbs.twimg.com/profile_images/835258871497248769/1Hr2vfRb_normal.jpg</t>
  </si>
  <si>
    <t>http://pbs.twimg.com/profile_images/835250820740349952/9pkbTMiX_normal.jpg</t>
  </si>
  <si>
    <t>http://pbs.twimg.com/profile_images/1060368979934568448/ABLadYoT_normal.jpg</t>
  </si>
  <si>
    <t>http://pbs.twimg.com/profile_images/504835898/samsm2_normal.jpg</t>
  </si>
  <si>
    <t>http://pbs.twimg.com/profile_images/552627762771423233/-xrXRGJw_normal.jpeg</t>
  </si>
  <si>
    <t>http://pbs.twimg.com/profile_images/935971532949606400/aTPXrUgf_normal.jpg</t>
  </si>
  <si>
    <t>http://pbs.twimg.com/profile_images/2768261356/99fe93f2040ae317a5aedf76b0fc9587_normal.jpeg</t>
  </si>
  <si>
    <t>http://pbs.twimg.com/profile_images/1059265737/Fish_Catch_and_Release_normal.jpg</t>
  </si>
  <si>
    <t>http://pbs.twimg.com/profile_images/714917003794980866/5lrBYeZQ_normal.jpg</t>
  </si>
  <si>
    <t>http://pbs.twimg.com/profile_images/934077241746538496/i66l1Wbh_normal.jpg</t>
  </si>
  <si>
    <t>http://pbs.twimg.com/profile_images/886099803268100100/e_FQVBeD_normal.jpg</t>
  </si>
  <si>
    <t>http://pbs.twimg.com/profile_images/1084910916863434759/ng3XwMKu_normal.jpg</t>
  </si>
  <si>
    <t>http://pbs.twimg.com/profile_images/915698261112926208/f2rBBq2H_normal.jpg</t>
  </si>
  <si>
    <t>http://pbs.twimg.com/profile_images/1262913543/Photo_on_2011-02-12_at_09.49__2_normal.jpg</t>
  </si>
  <si>
    <t>http://pbs.twimg.com/profile_images/1063534280163409924/14shFEu0_normal.jpg</t>
  </si>
  <si>
    <t>http://pbs.twimg.com/profile_images/1083314203342057472/98LquEnY_normal.jpg</t>
  </si>
  <si>
    <t>http://pbs.twimg.com/profile_images/605751424727707648/_egGkpZO_normal.jpg</t>
  </si>
  <si>
    <t>http://pbs.twimg.com/profile_images/460901080176414720/wv4RpC70_normal.png</t>
  </si>
  <si>
    <t>http://pbs.twimg.com/profile_images/955717488976760832/HaMMHjTm_normal.jpg</t>
  </si>
  <si>
    <t>http://pbs.twimg.com/profile_images/530555298532978688/fOT6Kp2q_normal.png</t>
  </si>
  <si>
    <t>http://pbs.twimg.com/profile_images/858070771310178305/C3_67jya_normal.jpg</t>
  </si>
  <si>
    <t>http://pbs.twimg.com/profile_images/1010965318796103680/YYSleQro_normal.jpg</t>
  </si>
  <si>
    <t>http://pbs.twimg.com/profile_images/942828223104155648/nDETuQlB_normal.jpg</t>
  </si>
  <si>
    <t>http://pbs.twimg.com/profile_images/1009481395247382530/FenmJ0l6_normal.jpg</t>
  </si>
  <si>
    <t>http://pbs.twimg.com/profile_images/2219658133/CJMayBallinFull_normal.jpg</t>
  </si>
  <si>
    <t>http://pbs.twimg.com/profile_images/943969159544651776/0cETdPSZ_normal.jpg</t>
  </si>
  <si>
    <t>http://pbs.twimg.com/profile_images/493470165799948288/ixmF8XE8_normal.jpeg</t>
  </si>
  <si>
    <t>http://pbs.twimg.com/profile_images/735841696248934400/HI6oBl3i_normal.jpg</t>
  </si>
  <si>
    <t>http://pbs.twimg.com/profile_images/669337463287128064/AKIplqtW_normal.png</t>
  </si>
  <si>
    <t>http://pbs.twimg.com/profile_images/1055521116263976960/tFywraww_normal.jpg</t>
  </si>
  <si>
    <t>http://pbs.twimg.com/profile_images/923711672283312128/u2r5zjq2_normal.jpg</t>
  </si>
  <si>
    <t>http://pbs.twimg.com/profile_images/1027053559550865408/LujBTxQ9_normal.jpg</t>
  </si>
  <si>
    <t>http://pbs.twimg.com/profile_images/704394777916116992/EEvXSvA6_normal.jpg</t>
  </si>
  <si>
    <t>http://pbs.twimg.com/profile_images/1011332604598149120/85_I56b8_normal.jpg</t>
  </si>
  <si>
    <t>http://pbs.twimg.com/profile_images/839493918085410820/jwD66zt2_normal.jpg</t>
  </si>
  <si>
    <t>http://pbs.twimg.com/profile_images/837113943076175872/m0-yTLbh_normal.jpg</t>
  </si>
  <si>
    <t>http://pbs.twimg.com/profile_images/730488889723355140/UOACmGZB_normal.jpg</t>
  </si>
  <si>
    <t>http://pbs.twimg.com/profile_images/1089992505175744517/CWLydKjx_normal.jpg</t>
  </si>
  <si>
    <t>http://pbs.twimg.com/profile_images/1040183559514927104/9x0j5Lv7_normal.jpg</t>
  </si>
  <si>
    <t>http://pbs.twimg.com/profile_images/974598585147944960/x6uVq-8u_normal.jpg</t>
  </si>
  <si>
    <t>http://pbs.twimg.com/profile_images/2760417601/3ec6cd3ebd63817a59ea8ce4a63c9e7d_normal.jpeg</t>
  </si>
  <si>
    <t>http://abs.twimg.com/sticky/default_profile_images/default_profile_normal.png</t>
  </si>
  <si>
    <t>http://pbs.twimg.com/profile_images/1048376755290030081/2QM3DwZa_normal.jpg</t>
  </si>
  <si>
    <t>http://pbs.twimg.com/profile_images/535673818358902784/6jD2S4iR_normal.png</t>
  </si>
  <si>
    <t>http://pbs.twimg.com/profile_images/1083460212638580741/s-SdgUuw_normal.jpg</t>
  </si>
  <si>
    <t>http://pbs.twimg.com/profile_images/847086813034438656/rMR3IC1n_normal.jpg</t>
  </si>
  <si>
    <t>http://pbs.twimg.com/profile_images/900162021345312768/vp4oVdm2_normal.jpg</t>
  </si>
  <si>
    <t>http://pbs.twimg.com/profile_images/883073257058054144/ucVwG5U8_normal.jpg</t>
  </si>
  <si>
    <t>http://pbs.twimg.com/profile_images/1094968978953375745/xQpYb-hI_normal.jpg</t>
  </si>
  <si>
    <t>http://pbs.twimg.com/profile_images/1083505445132615680/_hNpH4Vd_normal.jpg</t>
  </si>
  <si>
    <t>http://pbs.twimg.com/profile_images/949453367289380864/eK9oI2q__normal.jpg</t>
  </si>
  <si>
    <t>http://pbs.twimg.com/profile_images/552867620030922752/yma5qds-_normal.jpeg</t>
  </si>
  <si>
    <t>http://pbs.twimg.com/profile_images/491350819334144000/4HQKX8yi_normal.jpeg</t>
  </si>
  <si>
    <t>http://pbs.twimg.com/profile_images/1017270072430202880/XeLh6Kf0_normal.jpg</t>
  </si>
  <si>
    <t>http://pbs.twimg.com/profile_images/1010183239846191104/nYX9Ivh6_normal.jpg</t>
  </si>
  <si>
    <t>http://pbs.twimg.com/profile_images/907811736568385537/oti5CIhF_normal.jpg</t>
  </si>
  <si>
    <t>http://pbs.twimg.com/profile_images/1085387471368712192/USmAeSJA_normal.jpg</t>
  </si>
  <si>
    <t>http://pbs.twimg.com/profile_images/735873367186788352/CHldWZJk_normal.jpg</t>
  </si>
  <si>
    <t>http://pbs.twimg.com/profile_images/1079037828544245761/UB7yY0qF_normal.jpg</t>
  </si>
  <si>
    <t>http://pbs.twimg.com/profile_images/594202492231004161/HDrp4ADS_normal.png</t>
  </si>
  <si>
    <t>http://pbs.twimg.com/profile_images/135825506/kglologo_normal.png</t>
  </si>
  <si>
    <t>http://pbs.twimg.com/profile_images/887492026/KIWA_tweet_normal.jpg</t>
  </si>
  <si>
    <t>http://pbs.twimg.com/profile_images/1035315195609051136/OfK9y2qk_normal.jpg</t>
  </si>
  <si>
    <t>http://pbs.twimg.com/profile_images/1087118386021187587/1fBjxrNX_normal.jpg</t>
  </si>
  <si>
    <t>http://pbs.twimg.com/profile_images/1060901397670125568/DjX0_r9i_normal.jpg</t>
  </si>
  <si>
    <t>http://pbs.twimg.com/profile_images/979159959740080128/RxmoLHZq_normal.jpg</t>
  </si>
  <si>
    <t>http://pbs.twimg.com/profile_images/967422330585649152/5hpmQD0b_normal.jpg</t>
  </si>
  <si>
    <t>http://pbs.twimg.com/profile_images/967420939649605633/80lJz-py_normal.jpg</t>
  </si>
  <si>
    <t>http://pbs.twimg.com/profile_images/1082259560864407552/Gpq3Q3UH_normal.jpg</t>
  </si>
  <si>
    <t>http://pbs.twimg.com/profile_images/966853639733116928/cNeNndxS_normal.jpg</t>
  </si>
  <si>
    <t>http://pbs.twimg.com/profile_images/40757322/syfavatar_normal.jpg</t>
  </si>
  <si>
    <t>http://pbs.twimg.com/profile_images/510155136237174785/8DarHRxk_normal.jpeg</t>
  </si>
  <si>
    <t>http://pbs.twimg.com/profile_images/1055804107661983744/yppSHJ9J_normal.jpg</t>
  </si>
  <si>
    <t>http://pbs.twimg.com/profile_images/855725518590689280/3tUIkwet_normal.jpg</t>
  </si>
  <si>
    <t>http://pbs.twimg.com/profile_images/3053074401/ba4cffba9a9e3f1a5ce021d392d05036_normal.jpeg</t>
  </si>
  <si>
    <t>http://pbs.twimg.com/profile_images/532980565650051073/y7NXlcxp_normal.jpeg</t>
  </si>
  <si>
    <t>http://pbs.twimg.com/profile_images/893177058985099265/H4nXGPXE_normal.jpg</t>
  </si>
  <si>
    <t>http://pbs.twimg.com/profile_images/978767316438597633/_x6s-sim_normal.jpg</t>
  </si>
  <si>
    <t>http://pbs.twimg.com/profile_images/1057753584102793218/kJUneTEs_normal.jpg</t>
  </si>
  <si>
    <t>http://pbs.twimg.com/profile_images/1764747620/Ralston_original_normal.jpg</t>
  </si>
  <si>
    <t>http://pbs.twimg.com/profile_images/994051799324610560/zduiyrK6_normal.jpg</t>
  </si>
  <si>
    <t>http://pbs.twimg.com/profile_images/612302117965967360/pxTf_7Jg_normal.jpg</t>
  </si>
  <si>
    <t>http://pbs.twimg.com/profile_images/1091026101185531906/6yMUmClL_normal.jpg</t>
  </si>
  <si>
    <t>http://pbs.twimg.com/profile_images/1094236373576491009/F3pzZE6a_normal.jpg</t>
  </si>
  <si>
    <t>http://pbs.twimg.com/profile_images/1043916834188218373/M0yJhZjc_normal.jpg</t>
  </si>
  <si>
    <t>http://pbs.twimg.com/profile_images/638827582545260544/97yEhf_o_normal.jpg</t>
  </si>
  <si>
    <t>http://pbs.twimg.com/profile_images/1043158237632126976/1l9xZ3sc_normal.jpg</t>
  </si>
  <si>
    <t>http://pbs.twimg.com/profile_images/967391277569355776/mF5_zZdO_normal.jpg</t>
  </si>
  <si>
    <t>http://pbs.twimg.com/profile_images/1091493741934854144/ZtKwAaSc_normal.jpg</t>
  </si>
  <si>
    <t>http://pbs.twimg.com/profile_images/864220615422726144/F3M8Co7J_normal.jpg</t>
  </si>
  <si>
    <t>http://pbs.twimg.com/profile_images/2653646660/d8b387eb961bb8c444750bf70b57f33d_normal.png</t>
  </si>
  <si>
    <t>http://pbs.twimg.com/profile_images/448162267981307904/d_OHmzXd_normal.jpeg</t>
  </si>
  <si>
    <t>http://pbs.twimg.com/profile_images/1295142140/MysticTrain_normal.jpg</t>
  </si>
  <si>
    <t>http://pbs.twimg.com/profile_images/616638763716882432/WQvDiKJQ_normal.jpg</t>
  </si>
  <si>
    <t>http://pbs.twimg.com/profile_images/2623937172/acn2bi822bff2uv64qr3_normal.png</t>
  </si>
  <si>
    <t>http://pbs.twimg.com/profile_images/666452894699253760/rTrjYsW5_normal.jpg</t>
  </si>
  <si>
    <t>http://pbs.twimg.com/profile_images/1841487869/better_bottle_bill_twitter_normal.jpg</t>
  </si>
  <si>
    <t>http://pbs.twimg.com/profile_images/992853315581968384/gd-BC68b_normal.jpg</t>
  </si>
  <si>
    <t>http://pbs.twimg.com/profile_images/1429295829/tG_normal.jpg</t>
  </si>
  <si>
    <t>http://pbs.twimg.com/profile_images/539877958110806016/SCNOViOh_normal.jpeg</t>
  </si>
  <si>
    <t>http://pbs.twimg.com/profile_images/1085909389570002946/uXD_2g4W_normal.jpg</t>
  </si>
  <si>
    <t>http://pbs.twimg.com/profile_images/1087422410817556480/EF5WHpTD_normal.jpg</t>
  </si>
  <si>
    <t>https://twitter.com/#!/canbyherald/status/1091508689410949120</t>
  </si>
  <si>
    <t>https://twitter.com/#!/cntrloregonian/status/1091508701054357504</t>
  </si>
  <si>
    <t>https://twitter.com/#!/valleytimes/status/1091503516290596864</t>
  </si>
  <si>
    <t>https://twitter.com/#!/mojatt/status/1091511517881618433</t>
  </si>
  <si>
    <t>https://twitter.com/#!/gresham_outlook/status/1091518480246063110</t>
  </si>
  <si>
    <t>https://twitter.com/#!/estacada_news/status/1091518371055759361</t>
  </si>
  <si>
    <t>https://twitter.com/#!/sandypost/status/1091518484763328512</t>
  </si>
  <si>
    <t>https://twitter.com/#!/nwfisch/status/1091729779760467968</t>
  </si>
  <si>
    <t>https://twitter.com/#!/openloop/status/1091851237371273216</t>
  </si>
  <si>
    <t>https://twitter.com/#!/brewerbi/status/1091856129565503493</t>
  </si>
  <si>
    <t>https://twitter.com/#!/tives/status/1092448679607369728</t>
  </si>
  <si>
    <t>https://twitter.com/#!/ptskahill/status/1092449656334925825</t>
  </si>
  <si>
    <t>https://twitter.com/#!/bradfreidhof/status/1092488471044857856</t>
  </si>
  <si>
    <t>https://twitter.com/#!/deeplezpower/status/1092513403933941760</t>
  </si>
  <si>
    <t>https://twitter.com/#!/utahan15/status/1092569092559523840</t>
  </si>
  <si>
    <t>https://twitter.com/#!/heyitsaesh/status/1092577270068400128</t>
  </si>
  <si>
    <t>https://twitter.com/#!/cartercraft/status/1092627425366863872</t>
  </si>
  <si>
    <t>https://twitter.com/#!/dougcasler1/status/1092456728308834306</t>
  </si>
  <si>
    <t>https://twitter.com/#!/ndudley1/status/1092637003965960194</t>
  </si>
  <si>
    <t>https://twitter.com/#!/ricktrilsch/status/1092823958011895810</t>
  </si>
  <si>
    <t>https://twitter.com/#!/dhplover/status/1092828959811747840</t>
  </si>
  <si>
    <t>https://twitter.com/#!/oskyherald/status/1092845346919727105</t>
  </si>
  <si>
    <t>https://twitter.com/#!/rationaldoge/status/1092909804194942976</t>
  </si>
  <si>
    <t>https://twitter.com/#!/peaz_org/status/1093057739545370624</t>
  </si>
  <si>
    <t>https://twitter.com/#!/treehousereal/status/1091756838951874563</t>
  </si>
  <si>
    <t>https://twitter.com/#!/treehousereal/status/1093162769816436742</t>
  </si>
  <si>
    <t>https://twitter.com/#!/connrecyclers/status/1093189751753134085</t>
  </si>
  <si>
    <t>https://twitter.com/#!/pearsesam/status/1093208891565891584</t>
  </si>
  <si>
    <t>https://twitter.com/#!/arforcdl/status/1093167836980281344</t>
  </si>
  <si>
    <t>https://twitter.com/#!/laurenguilette/status/1093232480260407296</t>
  </si>
  <si>
    <t>https://twitter.com/#!/indoorkitty3000/status/1093234665912188928</t>
  </si>
  <si>
    <t>https://twitter.com/#!/cyrilmay1/status/1093240402788974592</t>
  </si>
  <si>
    <t>https://twitter.com/#!/woburnpatch/status/1093258045994364928</t>
  </si>
  <si>
    <t>https://twitter.com/#!/lily_oh_lily_/status/1092910328793321472</t>
  </si>
  <si>
    <t>https://twitter.com/#!/lily_oh_lily_/status/1091876152749187072</t>
  </si>
  <si>
    <t>https://twitter.com/#!/lily_oh_lily_/status/1093341528376860672</t>
  </si>
  <si>
    <t>https://twitter.com/#!/lily_oh_lily_/status/1093339895626493954</t>
  </si>
  <si>
    <t>https://twitter.com/#!/connfood/status/1093179148128931840</t>
  </si>
  <si>
    <t>https://twitter.com/#!/mountaindairy/status/1093372343257317376</t>
  </si>
  <si>
    <t>https://twitter.com/#!/theshipatnorth/status/1093314273110093825</t>
  </si>
  <si>
    <t>https://twitter.com/#!/isasenior/status/1093505822527836160</t>
  </si>
  <si>
    <t>https://twitter.com/#!/esjpa/status/1093549861805318145</t>
  </si>
  <si>
    <t>https://twitter.com/#!/uozerowaste/status/1093567658467848192</t>
  </si>
  <si>
    <t>https://twitter.com/#!/stainlessstraw/status/1093589065021046784</t>
  </si>
  <si>
    <t>https://twitter.com/#!/daswenson/status/1093699171192893440</t>
  </si>
  <si>
    <t>https://twitter.com/#!/nickhoefer/status/1093699677772484608</t>
  </si>
  <si>
    <t>https://twitter.com/#!/rollingorganic1/status/1093701306798227456</t>
  </si>
  <si>
    <t>https://twitter.com/#!/mrharmerpe/status/1093707105742307334</t>
  </si>
  <si>
    <t>https://twitter.com/#!/iaindycarfan/status/1093718505671790592</t>
  </si>
  <si>
    <t>https://twitter.com/#!/wasteadvantage/status/1093725789017784320</t>
  </si>
  <si>
    <t>https://twitter.com/#!/ehhi/status/1093827086949720064</t>
  </si>
  <si>
    <t>https://twitter.com/#!/woc1420am/status/1093843118926061568</t>
  </si>
  <si>
    <t>https://twitter.com/#!/jonorcutt/status/1093878986655125506</t>
  </si>
  <si>
    <t>https://twitter.com/#!/glenn_mcan/status/1093880081779445761</t>
  </si>
  <si>
    <t>https://twitter.com/#!/nygovcuomo/status/1084531955163676677</t>
  </si>
  <si>
    <t>https://twitter.com/#!/bradlander/status/1084803854519160832</t>
  </si>
  <si>
    <t>https://twitter.com/#!/jennifershirsch/status/1093889277916778496</t>
  </si>
  <si>
    <t>https://twitter.com/#!/globegazette/status/1093920910174646273</t>
  </si>
  <si>
    <t>https://twitter.com/#!/markhassoregon/status/1093936351412609024</t>
  </si>
  <si>
    <t>https://twitter.com/#!/scj/status/1093948090929827840</t>
  </si>
  <si>
    <t>https://twitter.com/#!/oregonson/status/1093970164415004672</t>
  </si>
  <si>
    <t>https://twitter.com/#!/progressivemrs/status/1094051027907694592</t>
  </si>
  <si>
    <t>https://twitter.com/#!/janicebranam1/status/1094062203685220354</t>
  </si>
  <si>
    <t>https://twitter.com/#!/legiscanct/status/1094067416366309377</t>
  </si>
  <si>
    <t>https://twitter.com/#!/vhd_feminist/status/1094210428471836677</t>
  </si>
  <si>
    <t>https://twitter.com/#!/kaylyn60/status/1094222961957994496</t>
  </si>
  <si>
    <t>https://twitter.com/#!/iowamsanthrope/status/1094238247939641344</t>
  </si>
  <si>
    <t>https://twitter.com/#!/chuckriegle/status/1094338341787656192</t>
  </si>
  <si>
    <t>https://twitter.com/#!/buffyb45/status/1094403224319217664</t>
  </si>
  <si>
    <t>https://twitter.com/#!/kvossmer/status/1094464414323900416</t>
  </si>
  <si>
    <t>https://twitter.com/#!/wallingforddems/status/1094688751807287296</t>
  </si>
  <si>
    <t>https://twitter.com/#!/vthousedems/status/1094689657735073792</t>
  </si>
  <si>
    <t>https://twitter.com/#!/iknowbo/status/1094745980761567235</t>
  </si>
  <si>
    <t>https://twitter.com/#!/alpipkin/status/1094751184722640897</t>
  </si>
  <si>
    <t>https://twitter.com/#!/ncelenviro/status/1094762917180911616</t>
  </si>
  <si>
    <t>https://twitter.com/#!/repgalonski/status/1094763039897935872</t>
  </si>
  <si>
    <t>https://twitter.com/#!/davesilberman/status/1094766682525106177</t>
  </si>
  <si>
    <t>https://twitter.com/#!/robinscheu/status/1094688572362371072</t>
  </si>
  <si>
    <t>https://twitter.com/#!/acdcvt/status/1094994343163817985</t>
  </si>
  <si>
    <t>https://twitter.com/#!/kjan1220/status/1094998355187564544</t>
  </si>
  <si>
    <t>https://twitter.com/#!/kglonews/status/1095036045094252544</t>
  </si>
  <si>
    <t>https://twitter.com/#!/kiwaradio/status/1095045315181318144</t>
  </si>
  <si>
    <t>https://twitter.com/#!/fireprotraining/status/1095051525326540801</t>
  </si>
  <si>
    <t>https://twitter.com/#!/nohogwash/status/1095051664984289280</t>
  </si>
  <si>
    <t>https://twitter.com/#!/nohogwashnews/status/1095058415561392129</t>
  </si>
  <si>
    <t>https://twitter.com/#!/nohogwashgolf/status/1095062847888019457</t>
  </si>
  <si>
    <t>https://twitter.com/#!/timtitanium/status/1095063729979428872</t>
  </si>
  <si>
    <t>https://twitter.com/#!/nohogwashpod/status/1095064555477221377</t>
  </si>
  <si>
    <t>https://twitter.com/#!/mikevonirvin/status/1095051467592032256</t>
  </si>
  <si>
    <t>https://twitter.com/#!/tollniche/status/1095065368060743683</t>
  </si>
  <si>
    <t>https://twitter.com/#!/wcfcourier/status/1095110277815783425</t>
  </si>
  <si>
    <t>https://twitter.com/#!/jgroves/status/1095320824695975937</t>
  </si>
  <si>
    <t>https://twitter.com/#!/jgroves/status/1095320994791727104</t>
  </si>
  <si>
    <t>https://twitter.com/#!/cbjournal/status/1095321847883878401</t>
  </si>
  <si>
    <t>https://twitter.com/#!/iowabar/status/1095352153173049344</t>
  </si>
  <si>
    <t>https://twitter.com/#!/simply__zah/status/1095366007340834816</t>
  </si>
  <si>
    <t>https://twitter.com/#!/pauldeaton_ia/status/1095016871085121536</t>
  </si>
  <si>
    <t>https://twitter.com/#!/lltwing/status/1095049905129881600</t>
  </si>
  <si>
    <t>https://twitter.com/#!/staedart/status/1093616911190056965</t>
  </si>
  <si>
    <t>https://twitter.com/#!/staedart/status/1095375814810570755</t>
  </si>
  <si>
    <t>https://twitter.com/#!/lltwing/status/1095376743651860481</t>
  </si>
  <si>
    <t>https://twitter.com/#!/mswconsultants/status/1095406492315017216</t>
  </si>
  <si>
    <t>https://twitter.com/#!/recyclinghero/status/1095410043896369152</t>
  </si>
  <si>
    <t>https://twitter.com/#!/dcleif/status/1095420804404174849</t>
  </si>
  <si>
    <t>https://twitter.com/#!/brad4abi/status/1095449407284219904</t>
  </si>
  <si>
    <t>https://twitter.com/#!/brad4abi/status/1093587169673969665</t>
  </si>
  <si>
    <t>https://twitter.com/#!/mike4abi/status/1095469774644097024</t>
  </si>
  <si>
    <t>https://twitter.com/#!/tonyrios_pr/status/1095494660217294848</t>
  </si>
  <si>
    <t>https://twitter.com/#!/billfinchbpt/status/1095546524753379328</t>
  </si>
  <si>
    <t>https://twitter.com/#!/cryen4/status/1095554067097681920</t>
  </si>
  <si>
    <t>https://twitter.com/#!/joeannh/status/1095665497780174848</t>
  </si>
  <si>
    <t>https://twitter.com/#!/lwvneedhamma/status/1095745558613053441</t>
  </si>
  <si>
    <t>https://twitter.com/#!/nwecotours/status/1095747413149544448</t>
  </si>
  <si>
    <t>https://twitter.com/#!/branbrez/status/1095920895669952512</t>
  </si>
  <si>
    <t>https://twitter.com/#!/rrecycling/status/1095417640133242886</t>
  </si>
  <si>
    <t>https://twitter.com/#!/wastecounter/status/1095444547058814976</t>
  </si>
  <si>
    <t>https://twitter.com/#!/wastecounter/status/1096055688495738881</t>
  </si>
  <si>
    <t>https://twitter.com/#!/ltterfreephilly/status/1096058356396118019</t>
  </si>
  <si>
    <t>https://twitter.com/#!/gra_zer/status/1096065725213622273</t>
  </si>
  <si>
    <t>https://twitter.com/#!/mhartnettradio/status/1096116209425305602</t>
  </si>
  <si>
    <t>https://twitter.com/#!/nerecycling/status/1096144600148914176</t>
  </si>
  <si>
    <t>https://twitter.com/#!/john_moorman_jr/status/1096162920139055104</t>
  </si>
  <si>
    <t>https://twitter.com/#!/wawarah/status/1096272882311749632</t>
  </si>
  <si>
    <t>https://twitter.com/#!/ldsdemsoregon/status/1096283391337496577</t>
  </si>
  <si>
    <t>https://twitter.com/#!/scrapindustry/status/1093763618489782272</t>
  </si>
  <si>
    <t>https://twitter.com/#!/scrapindustry/status/1096300460242132992</t>
  </si>
  <si>
    <t>https://twitter.com/#!/uporoff/status/1096411873430437888</t>
  </si>
  <si>
    <t>https://twitter.com/#!/iowabottlebill/status/1092562629724459008</t>
  </si>
  <si>
    <t>https://twitter.com/#!/iowabottlebill/status/1092899443828015107</t>
  </si>
  <si>
    <t>https://twitter.com/#!/iowabottlebill/status/1092567940917018630</t>
  </si>
  <si>
    <t>https://twitter.com/#!/iowabottlebill/status/1093553772079562752</t>
  </si>
  <si>
    <t>https://twitter.com/#!/iowabottlebill/status/1093633279138426880</t>
  </si>
  <si>
    <t>https://twitter.com/#!/jamesqlynch/status/1093688524291887104</t>
  </si>
  <si>
    <t>https://twitter.com/#!/gazettedotcom/status/1093658429787389957</t>
  </si>
  <si>
    <t>https://twitter.com/#!/iowabottlebill/status/1095022596884697089</t>
  </si>
  <si>
    <t>https://twitter.com/#!/iowabottlebill/status/1096481403024359425</t>
  </si>
  <si>
    <t>https://twitter.com/#!/radioiowa/status/1095012171526950914</t>
  </si>
  <si>
    <t>https://twitter.com/#!/fuelingiowa/status/1095009719549231104</t>
  </si>
  <si>
    <t>https://twitter.com/#!/fuelingiowa/status/1095722213313896448</t>
  </si>
  <si>
    <t>https://twitter.com/#!/fuelingiowa/status/1096507582150295557</t>
  </si>
  <si>
    <t>https://twitter.com/#!/blakeatiowa/status/1096510701131186181</t>
  </si>
  <si>
    <t>https://twitter.com/#!/iowabottlebill/status/1092486185082077184</t>
  </si>
  <si>
    <t>https://twitter.com/#!/iowabottlebill/status/1092511901840535552</t>
  </si>
  <si>
    <t>https://twitter.com/#!/iowabottlebill/status/1092588654718042112</t>
  </si>
  <si>
    <t>https://twitter.com/#!/iowabottlebill/status/1093278542308261888</t>
  </si>
  <si>
    <t>https://twitter.com/#!/iowabottlebill/status/1094025508734595072</t>
  </si>
  <si>
    <t>https://twitter.com/#!/iowabottlebill/status/1094977018217881600</t>
  </si>
  <si>
    <t>https://twitter.com/#!/iowabottlebill/status/1095310360347885568</t>
  </si>
  <si>
    <t>https://twitter.com/#!/jmeniates/status/1096534262499692546</t>
  </si>
  <si>
    <t>https://twitter.com/#!/wastatearchives/status/1096536414588592128</t>
  </si>
  <si>
    <t>1091508689410949120</t>
  </si>
  <si>
    <t>1091508701054357504</t>
  </si>
  <si>
    <t>1091503516290596864</t>
  </si>
  <si>
    <t>1091511517881618433</t>
  </si>
  <si>
    <t>1091518480246063110</t>
  </si>
  <si>
    <t>1091518371055759361</t>
  </si>
  <si>
    <t>1091518484763328512</t>
  </si>
  <si>
    <t>1091729779760467968</t>
  </si>
  <si>
    <t>1091851237371273216</t>
  </si>
  <si>
    <t>1091856129565503493</t>
  </si>
  <si>
    <t>1092448679607369728</t>
  </si>
  <si>
    <t>1092449656334925825</t>
  </si>
  <si>
    <t>1092488471044857856</t>
  </si>
  <si>
    <t>1092513403933941760</t>
  </si>
  <si>
    <t>1092569092559523840</t>
  </si>
  <si>
    <t>1092577270068400128</t>
  </si>
  <si>
    <t>1092627425366863872</t>
  </si>
  <si>
    <t>1092456728308834306</t>
  </si>
  <si>
    <t>1092637003965960194</t>
  </si>
  <si>
    <t>1092823958011895810</t>
  </si>
  <si>
    <t>1092828959811747840</t>
  </si>
  <si>
    <t>1092845346919727105</t>
  </si>
  <si>
    <t>1092909804194942976</t>
  </si>
  <si>
    <t>1093057739545370624</t>
  </si>
  <si>
    <t>1091756838951874563</t>
  </si>
  <si>
    <t>1093162769816436742</t>
  </si>
  <si>
    <t>1093189751753134085</t>
  </si>
  <si>
    <t>1093208891565891584</t>
  </si>
  <si>
    <t>1093167836980281344</t>
  </si>
  <si>
    <t>1093232480260407296</t>
  </si>
  <si>
    <t>1093234665912188928</t>
  </si>
  <si>
    <t>1093240402788974592</t>
  </si>
  <si>
    <t>1093258045994364928</t>
  </si>
  <si>
    <t>1092910328793321472</t>
  </si>
  <si>
    <t>1091876152749187072</t>
  </si>
  <si>
    <t>1093341528376860672</t>
  </si>
  <si>
    <t>1093339895626493954</t>
  </si>
  <si>
    <t>1093179148128931840</t>
  </si>
  <si>
    <t>1093372343257317376</t>
  </si>
  <si>
    <t>1093314273110093825</t>
  </si>
  <si>
    <t>1093505822527836160</t>
  </si>
  <si>
    <t>1093549861805318145</t>
  </si>
  <si>
    <t>1093567658467848192</t>
  </si>
  <si>
    <t>1093589065021046784</t>
  </si>
  <si>
    <t>1093699171192893440</t>
  </si>
  <si>
    <t>1093699677772484608</t>
  </si>
  <si>
    <t>1093701306798227456</t>
  </si>
  <si>
    <t>1093707105742307334</t>
  </si>
  <si>
    <t>1093718505671790592</t>
  </si>
  <si>
    <t>1093725789017784320</t>
  </si>
  <si>
    <t>1093827086949720064</t>
  </si>
  <si>
    <t>1093843118926061568</t>
  </si>
  <si>
    <t>1093878986655125506</t>
  </si>
  <si>
    <t>1093880081779445761</t>
  </si>
  <si>
    <t>1084531955163676677</t>
  </si>
  <si>
    <t>1084803854519160832</t>
  </si>
  <si>
    <t>1093889277916778496</t>
  </si>
  <si>
    <t>1093920910174646273</t>
  </si>
  <si>
    <t>1093936351412609024</t>
  </si>
  <si>
    <t>1093948090929827840</t>
  </si>
  <si>
    <t>1093970164415004672</t>
  </si>
  <si>
    <t>1094051027907694592</t>
  </si>
  <si>
    <t>1094062203685220354</t>
  </si>
  <si>
    <t>1094067416366309377</t>
  </si>
  <si>
    <t>1094210428471836677</t>
  </si>
  <si>
    <t>1094222961957994496</t>
  </si>
  <si>
    <t>1094238247939641344</t>
  </si>
  <si>
    <t>1094338341787656192</t>
  </si>
  <si>
    <t>1094403224319217664</t>
  </si>
  <si>
    <t>1094464414323900416</t>
  </si>
  <si>
    <t>1094688751807287296</t>
  </si>
  <si>
    <t>1094689657735073792</t>
  </si>
  <si>
    <t>1094745980761567235</t>
  </si>
  <si>
    <t>1094751184722640897</t>
  </si>
  <si>
    <t>1094762917180911616</t>
  </si>
  <si>
    <t>1094763039897935872</t>
  </si>
  <si>
    <t>1094766682525106177</t>
  </si>
  <si>
    <t>1094688572362371072</t>
  </si>
  <si>
    <t>1094994343163817985</t>
  </si>
  <si>
    <t>1094998355187564544</t>
  </si>
  <si>
    <t>1095036045094252544</t>
  </si>
  <si>
    <t>1095045315181318144</t>
  </si>
  <si>
    <t>1095051525326540801</t>
  </si>
  <si>
    <t>1095051664984289280</t>
  </si>
  <si>
    <t>1095058415561392129</t>
  </si>
  <si>
    <t>1095062847888019457</t>
  </si>
  <si>
    <t>1095063729979428872</t>
  </si>
  <si>
    <t>1095064555477221377</t>
  </si>
  <si>
    <t>1095051467592032256</t>
  </si>
  <si>
    <t>1095065368060743683</t>
  </si>
  <si>
    <t>1095110277815783425</t>
  </si>
  <si>
    <t>1095320824695975937</t>
  </si>
  <si>
    <t>1095320994791727104</t>
  </si>
  <si>
    <t>1095321847883878401</t>
  </si>
  <si>
    <t>1095352153173049344</t>
  </si>
  <si>
    <t>1095366007340834816</t>
  </si>
  <si>
    <t>1095016871085121536</t>
  </si>
  <si>
    <t>1095049905129881600</t>
  </si>
  <si>
    <t>1093616911190056965</t>
  </si>
  <si>
    <t>1095375814810570755</t>
  </si>
  <si>
    <t>1095376743651860481</t>
  </si>
  <si>
    <t>1095406492315017216</t>
  </si>
  <si>
    <t>1095410043896369152</t>
  </si>
  <si>
    <t>1095420804404174849</t>
  </si>
  <si>
    <t>1095449407284219904</t>
  </si>
  <si>
    <t>1093587169673969665</t>
  </si>
  <si>
    <t>1095469774644097024</t>
  </si>
  <si>
    <t>1095494660217294848</t>
  </si>
  <si>
    <t>1095546524753379328</t>
  </si>
  <si>
    <t>1095554067097681920</t>
  </si>
  <si>
    <t>1095665497780174848</t>
  </si>
  <si>
    <t>1095745558613053441</t>
  </si>
  <si>
    <t>1095747413149544448</t>
  </si>
  <si>
    <t>1095920895669952512</t>
  </si>
  <si>
    <t>1095417640133242886</t>
  </si>
  <si>
    <t>1095444547058814976</t>
  </si>
  <si>
    <t>1096055688495738881</t>
  </si>
  <si>
    <t>1096058356396118019</t>
  </si>
  <si>
    <t>1096065725213622273</t>
  </si>
  <si>
    <t>1096116209425305602</t>
  </si>
  <si>
    <t>1096144600148914176</t>
  </si>
  <si>
    <t>1096162920139055104</t>
  </si>
  <si>
    <t>1096272882311749632</t>
  </si>
  <si>
    <t>1096283391337496577</t>
  </si>
  <si>
    <t>1093763618489782272</t>
  </si>
  <si>
    <t>1096300460242132992</t>
  </si>
  <si>
    <t>1096411873430437888</t>
  </si>
  <si>
    <t>1092562629724459008</t>
  </si>
  <si>
    <t>1092899443828015107</t>
  </si>
  <si>
    <t>1092567940917018630</t>
  </si>
  <si>
    <t>1093553772079562752</t>
  </si>
  <si>
    <t>1093633279138426880</t>
  </si>
  <si>
    <t>1093688524291887104</t>
  </si>
  <si>
    <t>1093658429787389957</t>
  </si>
  <si>
    <t>1095022596884697089</t>
  </si>
  <si>
    <t>1096481403024359425</t>
  </si>
  <si>
    <t>1095012171526950914</t>
  </si>
  <si>
    <t>1095009719549231104</t>
  </si>
  <si>
    <t>1095722213313896448</t>
  </si>
  <si>
    <t>1096507582150295557</t>
  </si>
  <si>
    <t>1096510701131186181</t>
  </si>
  <si>
    <t>1092486185082077184</t>
  </si>
  <si>
    <t>1092511901840535552</t>
  </si>
  <si>
    <t>1092588654718042112</t>
  </si>
  <si>
    <t>1093278542308261888</t>
  </si>
  <si>
    <t>1094025508734595072</t>
  </si>
  <si>
    <t>1094977018217881600</t>
  </si>
  <si>
    <t>1095310360347885568</t>
  </si>
  <si>
    <t>1096534262499692546</t>
  </si>
  <si>
    <t>1096536414588592128</t>
  </si>
  <si>
    <t>1091728849665167363</t>
  </si>
  <si>
    <t>1092448208553459712</t>
  </si>
  <si>
    <t>1092506767903272960</t>
  </si>
  <si>
    <t>1092567897308688385</t>
  </si>
  <si>
    <t>1092429107063853057</t>
  </si>
  <si>
    <t>1092819166481055749</t>
  </si>
  <si>
    <t>1092828956657627136</t>
  </si>
  <si>
    <t>1093234336176984069</t>
  </si>
  <si>
    <t>1093340311118536704</t>
  </si>
  <si>
    <t>1094048961076318209</t>
  </si>
  <si>
    <t>1090356983100780545</t>
  </si>
  <si>
    <t>1094118879205384192</t>
  </si>
  <si>
    <t>1094743563512901632</t>
  </si>
  <si>
    <t>1095051466535063557</t>
  </si>
  <si>
    <t>1095305136728088576</t>
  </si>
  <si>
    <t>1095304142069923840</t>
  </si>
  <si>
    <t>1095365620990992385</t>
  </si>
  <si>
    <t>1095916955167383553</t>
  </si>
  <si>
    <t>1093534602268790784</t>
  </si>
  <si>
    <t>1096460015135670272</t>
  </si>
  <si>
    <t>1096495651418828800</t>
  </si>
  <si>
    <t/>
  </si>
  <si>
    <t>208886232</t>
  </si>
  <si>
    <t>15152977</t>
  </si>
  <si>
    <t>493585539</t>
  </si>
  <si>
    <t>1016865215328149504</t>
  </si>
  <si>
    <t>821898744</t>
  </si>
  <si>
    <t>49793110</t>
  </si>
  <si>
    <t>65052733</t>
  </si>
  <si>
    <t>976555712485756928</t>
  </si>
  <si>
    <t>1077214808</t>
  </si>
  <si>
    <t>16659899</t>
  </si>
  <si>
    <t>227837742</t>
  </si>
  <si>
    <t>793535199258615808</t>
  </si>
  <si>
    <t>19697415</t>
  </si>
  <si>
    <t>1076293531667333120</t>
  </si>
  <si>
    <t>320873824</t>
  </si>
  <si>
    <t>14425965</t>
  </si>
  <si>
    <t>99475247</t>
  </si>
  <si>
    <t>410894500</t>
  </si>
  <si>
    <t>967374973546455040</t>
  </si>
  <si>
    <t>498086534</t>
  </si>
  <si>
    <t>50769180</t>
  </si>
  <si>
    <t>449254141</t>
  </si>
  <si>
    <t>en</t>
  </si>
  <si>
    <t>und</t>
  </si>
  <si>
    <t>1092824683307626497</t>
  </si>
  <si>
    <t>1091796663272988681</t>
  </si>
  <si>
    <t>1093244487223017472</t>
  </si>
  <si>
    <t>1094464120395464706</t>
  </si>
  <si>
    <t>1095502852850622464</t>
  </si>
  <si>
    <t>SocialNewsDesk</t>
  </si>
  <si>
    <t>Twitter for iPhone</t>
  </si>
  <si>
    <t>Twitter for Android</t>
  </si>
  <si>
    <t>TweetDeck</t>
  </si>
  <si>
    <t>Twitter Web Client</t>
  </si>
  <si>
    <t>Twitter Web App</t>
  </si>
  <si>
    <t>Facebook</t>
  </si>
  <si>
    <t>IFTTT</t>
  </si>
  <si>
    <t>Hootsuite Inc.</t>
  </si>
  <si>
    <t>dlvr.it</t>
  </si>
  <si>
    <t>Twitter for iPad</t>
  </si>
  <si>
    <t>WAM Auto Publish</t>
  </si>
  <si>
    <t>Twitter Ads</t>
  </si>
  <si>
    <t>Buffer</t>
  </si>
  <si>
    <t>eLobbyist</t>
  </si>
  <si>
    <t>Talon Android</t>
  </si>
  <si>
    <t>WordPress.com</t>
  </si>
  <si>
    <t>Constant Contact</t>
  </si>
  <si>
    <t>Twitter Ads Composer</t>
  </si>
  <si>
    <t>Retweet</t>
  </si>
  <si>
    <t>-72.718386,41.723759 
-72.643547,41.723759 
-72.643547,41.807475 
-72.718386,41.807475</t>
  </si>
  <si>
    <t>-93.709504,41.501409 
-93.503235,41.501409 
-93.503235,41.6514656 
-93.709504,41.6514656</t>
  </si>
  <si>
    <t>United States</t>
  </si>
  <si>
    <t>US</t>
  </si>
  <si>
    <t>Hartford, CT</t>
  </si>
  <si>
    <t>Des Moines, IA</t>
  </si>
  <si>
    <t>61c225139f635563</t>
  </si>
  <si>
    <t>1c67f9d9cbae7f69</t>
  </si>
  <si>
    <t>Hartford</t>
  </si>
  <si>
    <t>Des Moines</t>
  </si>
  <si>
    <t>city</t>
  </si>
  <si>
    <t>https://api.twitter.com/1.1/geo/id/61c225139f635563.json</t>
  </si>
  <si>
    <t>https://api.twitter.com/1.1/geo/id/1c67f9d9cbae7f69.json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</si>
  <si>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</si>
  <si>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</si>
  <si>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</si>
  <si>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</si>
  <si>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</si>
  <si>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</si>
  <si>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</si>
  <si>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</si>
  <si>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</si>
  <si>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</si>
  <si>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</si>
  <si>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</si>
  <si>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</si>
  <si>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</si>
  <si>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</si>
  <si>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</si>
  <si>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</si>
  <si>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</si>
  <si>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</si>
  <si>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</si>
  <si>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</si>
  <si>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Canby Herald</t>
  </si>
  <si>
    <t>BeavertonValleyTimes</t>
  </si>
  <si>
    <t>Central Oregonian</t>
  </si>
  <si>
    <t>Trader Joe</t>
  </si>
  <si>
    <t>The Gresham Outlook</t>
  </si>
  <si>
    <t>Estacada News</t>
  </si>
  <si>
    <t>Sandy Post</t>
  </si>
  <si>
    <t>N Pez</t>
  </si>
  <si>
    <t>Bill Brewer</t>
  </si>
  <si>
    <t>Tucker Ives</t>
  </si>
  <si>
    <t>Patrick Skahill</t>
  </si>
  <si>
    <t>Brad Freidhof</t>
  </si>
  <si>
    <t>Iowa Bottle Bill</t>
  </si>
  <si>
    <t>crow witch</t>
  </si>
  <si>
    <t>Meredith Connolly</t>
  </si>
  <si>
    <t>john</t>
  </si>
  <si>
    <t>Erin Bode</t>
  </si>
  <si>
    <t>Robin _xD83E__xDD13_</t>
  </si>
  <si>
    <t>Aesha</t>
  </si>
  <si>
    <t>Dominique Rodriguez</t>
  </si>
  <si>
    <t>Carter Craft</t>
  </si>
  <si>
    <t>Doug Casler</t>
  </si>
  <si>
    <t>Nathan Dudley</t>
  </si>
  <si>
    <t>Rick Trilsch</t>
  </si>
  <si>
    <t>Washington City Paper</t>
  </si>
  <si>
    <t>Tom Sherwood</t>
  </si>
  <si>
    <t>The Kojo Nnamdi Show</t>
  </si>
  <si>
    <t>Kelly _xD83C__xDDEA__xD83C__xDDFA_</t>
  </si>
  <si>
    <t>Oskaloosa Herald</t>
  </si>
  <si>
    <t>Bruce MacDonald</t>
  </si>
  <si>
    <t>MPR News</t>
  </si>
  <si>
    <t>PEAZ Organisation</t>
  </si>
  <si>
    <t>TreeHouse Realty, L</t>
  </si>
  <si>
    <t>CT Recyclers</t>
  </si>
  <si>
    <t>CT Food Association</t>
  </si>
  <si>
    <t>Sam</t>
  </si>
  <si>
    <t>Arkansas for Container Deposit Law</t>
  </si>
  <si>
    <t>Lauren Guilette</t>
  </si>
  <si>
    <t>IndoorKitty</t>
  </si>
  <si>
    <t>SnapnHiss</t>
  </si>
  <si>
    <t>Cyril May</t>
  </si>
  <si>
    <t>Woburn Patch</t>
  </si>
  <si>
    <t>FM</t>
  </si>
  <si>
    <t>Washington Surfrider</t>
  </si>
  <si>
    <t>Washington State Governor’s Office</t>
  </si>
  <si>
    <t>WA Senate Democrats</t>
  </si>
  <si>
    <t>Governor Jay Inslee</t>
  </si>
  <si>
    <t>_xD835__xDC0C__xD835__xDC1A__xD835__xDC2B__xD835__xDC24__xD835__xDC28_ _xD835__xDC0B__xD835__xDC22__xD835__xDC22__xD835__xDC1A__xD835__xDC2C_ _xD83C__xDFF3_️‍_xD83C__xDF08_</t>
  </si>
  <si>
    <t>Mountain Dairy</t>
  </si>
  <si>
    <t>Iberville STEM Academy</t>
  </si>
  <si>
    <t>Iberville Stem Academy Senior Beta</t>
  </si>
  <si>
    <t>Environmental Services Joint Powers Authority</t>
  </si>
  <si>
    <t>UO Zero Waste</t>
  </si>
  <si>
    <t>Stainless Steel Straws</t>
  </si>
  <si>
    <t>Andrew Cuomo</t>
  </si>
  <si>
    <t>Dave Swenson</t>
  </si>
  <si>
    <t>Iowa State University</t>
  </si>
  <si>
    <t>James Lynch</t>
  </si>
  <si>
    <t>Nick Hoefer</t>
  </si>
  <si>
    <t>Denise O'Brien</t>
  </si>
  <si>
    <t>Adam Harmer</t>
  </si>
  <si>
    <t>Randy Lee</t>
  </si>
  <si>
    <t>WasteAdvantage</t>
  </si>
  <si>
    <t>EHHI</t>
  </si>
  <si>
    <t>WOC Newstalk 1420</t>
  </si>
  <si>
    <t>Jon Orcutt</t>
  </si>
  <si>
    <t>CCE</t>
  </si>
  <si>
    <t>Riverkeeper</t>
  </si>
  <si>
    <t>NRDC _xD83C__xDF0E_</t>
  </si>
  <si>
    <t>Brad Lander</t>
  </si>
  <si>
    <t>Glenn Mack</t>
  </si>
  <si>
    <t>Jennifer S. Hirsch</t>
  </si>
  <si>
    <t>Globe Gazette</t>
  </si>
  <si>
    <t>Mark Hass</t>
  </si>
  <si>
    <t>Jules Bailey</t>
  </si>
  <si>
    <t>Oregon BottleDrop</t>
  </si>
  <si>
    <t>Joel Gerlach</t>
  </si>
  <si>
    <t>Sioux City Journal</t>
  </si>
  <si>
    <t>Cappelli Miles</t>
  </si>
  <si>
    <t>Daniel Bates</t>
  </si>
  <si>
    <t>K.T.</t>
  </si>
  <si>
    <t>Cicilline Press Office</t>
  </si>
  <si>
    <t>janice branam</t>
  </si>
  <si>
    <t>Anderson Cooper 360°</t>
  </si>
  <si>
    <t>LegiScan CT</t>
  </si>
  <si>
    <t>Veronika H. Drageid</t>
  </si>
  <si>
    <t>libby watson</t>
  </si>
  <si>
    <t>Guy Endore-Kaiser</t>
  </si>
  <si>
    <t>Jeremy Large</t>
  </si>
  <si>
    <t>Skyzie</t>
  </si>
  <si>
    <t>kayla bayla</t>
  </si>
  <si>
    <t>... .- - --- ... .... ..</t>
  </si>
  <si>
    <t>Kay Lyn Chase</t>
  </si>
  <si>
    <t>Senate Democrats</t>
  </si>
  <si>
    <t>U.S. EPA</t>
  </si>
  <si>
    <t>Bill Maher</t>
  </si>
  <si>
    <t>Theresa Wilson</t>
  </si>
  <si>
    <t>Chuck Riegle</t>
  </si>
  <si>
    <t>CRI</t>
  </si>
  <si>
    <t>Buffy Butler</t>
  </si>
  <si>
    <t>Kris Vossmer</t>
  </si>
  <si>
    <t>Wallingford VT Democrats</t>
  </si>
  <si>
    <t>Vermont Edition</t>
  </si>
  <si>
    <t>Robin Scheu</t>
  </si>
  <si>
    <t>VT House Dems</t>
  </si>
  <si>
    <t>Slam1263</t>
  </si>
  <si>
    <t>_xD83D__xDC8B_heyitsCarolyn_xD83D__xDC51_</t>
  </si>
  <si>
    <t>Al ~ Societal Dreg</t>
  </si>
  <si>
    <t>Sam Smith - Liberty Isn't Dead Yet</t>
  </si>
  <si>
    <t>Phoolish1</t>
  </si>
  <si>
    <t>JMJ Philly ⭐⭐⭐</t>
  </si>
  <si>
    <t>Bill⭐️⭐️⭐️</t>
  </si>
  <si>
    <t>NCEL</t>
  </si>
  <si>
    <t>Rep. Tavia Galonski</t>
  </si>
  <si>
    <t>Dave Silberman</t>
  </si>
  <si>
    <t>Addison County VT Dems</t>
  </si>
  <si>
    <t>KJAN Radio</t>
  </si>
  <si>
    <t>KGLO News</t>
  </si>
  <si>
    <t>KIWA Radio</t>
  </si>
  <si>
    <t>International Fire Protection Academy</t>
  </si>
  <si>
    <t>America’s Highest Paid Marketing Consultant</t>
  </si>
  <si>
    <t>No Hogwash</t>
  </si>
  <si>
    <t>No Hogwash News</t>
  </si>
  <si>
    <t>No Hogwash Golf</t>
  </si>
  <si>
    <t>Tim Titanium</t>
  </si>
  <si>
    <t>No Hogwash Podcast</t>
  </si>
  <si>
    <t>Toll Niche by Mike Von Irvin</t>
  </si>
  <si>
    <t>The Courier</t>
  </si>
  <si>
    <t>Jim Groves</t>
  </si>
  <si>
    <t>WAMU 88.5</t>
  </si>
  <si>
    <t>Corridor Business</t>
  </si>
  <si>
    <t>Iowa State Bar Assn.</t>
  </si>
  <si>
    <t>RadioIowa</t>
  </si>
  <si>
    <t>BΔK _xD83D__xDC1D_♏</t>
  </si>
  <si>
    <t>J.A. the Architect</t>
  </si>
  <si>
    <t>Paul Deaton</t>
  </si>
  <si>
    <t>Laura Twing</t>
  </si>
  <si>
    <t>State Rep Art Staed</t>
  </si>
  <si>
    <t>MSW Consultants</t>
  </si>
  <si>
    <t>Recycling Hero</t>
  </si>
  <si>
    <t>Dan Leif</t>
  </si>
  <si>
    <t>Brad Hartkopf</t>
  </si>
  <si>
    <t>Iowa ABI</t>
  </si>
  <si>
    <t>Mike Ralston</t>
  </si>
  <si>
    <t>Biol. Tony Rios</t>
  </si>
  <si>
    <t>Bill Finch</t>
  </si>
  <si>
    <t>Claude Yen</t>
  </si>
  <si>
    <t>JoeAnn Hart</t>
  </si>
  <si>
    <t>LWV Needham MA</t>
  </si>
  <si>
    <t>Mass Sierra Club</t>
  </si>
  <si>
    <t>Janet Domenitz</t>
  </si>
  <si>
    <t>Abigail DeYoung</t>
  </si>
  <si>
    <t>Brandon</t>
  </si>
  <si>
    <t>Resource Recycling</t>
  </si>
  <si>
    <t>Waste Counter</t>
  </si>
  <si>
    <t>Times Free Press</t>
  </si>
  <si>
    <t>L'tter Free Philly Campaign</t>
  </si>
  <si>
    <t>Steve_Gee</t>
  </si>
  <si>
    <t>Mary Hartnett</t>
  </si>
  <si>
    <t>NE Recycling Council</t>
  </si>
  <si>
    <t>John H Moorman Jr</t>
  </si>
  <si>
    <t>Rahmah Abdul Hamid</t>
  </si>
  <si>
    <t>LDS Dems - Oregon</t>
  </si>
  <si>
    <t>Scrap Monster</t>
  </si>
  <si>
    <t>EndPlasticPollution</t>
  </si>
  <si>
    <t>Des Moines Register</t>
  </si>
  <si>
    <t>Claire Celsi</t>
  </si>
  <si>
    <t>Mary Gaskill</t>
  </si>
  <si>
    <t>The Gazette</t>
  </si>
  <si>
    <t>O. Kay Henderson</t>
  </si>
  <si>
    <t>FUELIowa</t>
  </si>
  <si>
    <t>Blake</t>
  </si>
  <si>
    <t>Rex Hammock</t>
  </si>
  <si>
    <t>James Meniates</t>
  </si>
  <si>
    <t>Laura Ingraham</t>
  </si>
  <si>
    <t>Washington State Archives</t>
  </si>
  <si>
    <t>King Co Elections</t>
  </si>
  <si>
    <t>Local News Leader serving the Canby Community. A Pamplin Media Group publication. Find us on Facebook: http://facebook.com/canbyherald/</t>
  </si>
  <si>
    <t>Beaverton Valley Times is a weekly newspaper serving Beaverton, Ore., and surrounding communities since 1921.</t>
  </si>
  <si>
    <t>The Central Oregonian, serving Prineville and surrounding communities. A division of Pamplin Media Group.</t>
  </si>
  <si>
    <t>Recovering Texan.</t>
  </si>
  <si>
    <t>The East County local news leader. Proud Pamplin Media Group member. Follow on Facebook: https://t.co/ae7hPWBx87</t>
  </si>
  <si>
    <t>#Estacada News is a weekly newspaper that covers the City of Estacada, Oregon.</t>
  </si>
  <si>
    <t>The Sandy Post is a weekly community newspaper based out of Sandy, Ore. Our coverage area includes Boring, Sandy and the Villages of Mount Hood.</t>
  </si>
  <si>
    <t>Real American _xD83C__xDDFA__xD83C__xDDF8_</t>
  </si>
  <si>
    <t>Soundcloud:https://t.co/yp4ak1Je9p FB:https://t.co/3mrRmTLslH BC:https://t.co/9E8FAtfuU8 Github:https://t.co/gj9GhDidpD IG:https://t.co/4yv6BrfijZ</t>
  </si>
  <si>
    <t>Career real estate agent ,Fed watcher, Pac NW outdoors enthusiast, surf  aficionado
  .</t>
  </si>
  <si>
    <t>Produce things for the radio and online. Do most of my tweeting @WNPR. @IthacaCollege '11. #Epilepsy? I got it. Got coffee? I want it. tives@wnpr.org</t>
  </si>
  <si>
    <t>I report on science and the environment at WNPR. I also write a blog called The Beaker.</t>
  </si>
  <si>
    <t>Prg. Manager. Coralville, IA Wife and 5 kids(4 boys 1 girl). Activities: watching football and high school and collegiate wrestling, fishing and being outdoors.</t>
  </si>
  <si>
    <t>The Better Bottle Bill for Iowa will make all plastic bottles in Iowa eligible for the 5 cent deposit refund. Show your support at http://t.co/lFqfN1vVKY.</t>
  </si>
  <si>
    <t>A tired midthirts, a virgo, an aspiring crow witch. Deep Lez Power Hour is a radio show on http://freeformportland.org</t>
  </si>
  <si>
    <t>Oregon Director for Climate Solutions (@climatesolution). These are my own views.</t>
  </si>
  <si>
    <t>i was an accident but i have acheived half a century, writer reader music too</t>
  </si>
  <si>
    <t>#Wine drinker. #Zombie enthusiast. #Supernatural. #Whovian. Amateur writer. Home cook. Dog mom. Bookworm. Gamer. Karaoke fan. #Leo. #Ravenclaw. #Hashtagger.</t>
  </si>
  <si>
    <t>Everyone's got a story................................
Co-Host @TagFamous 
Backup/Game account @RobinsGhost _xD83D__xDC80__xD83D__xDC7B_</t>
  </si>
  <si>
    <t>Artist. Dreamer. Explorer. RT/likes ≠ endorsement; opinions my own. Oregonian with a sense of wanderlust, but there's no place like home.</t>
  </si>
  <si>
    <t>Aquarius. Dog mommy of two rescue pups. Higher ed professional. Graduate student. Trying to live a healthy and fit life. #adoptdontshop</t>
  </si>
  <si>
    <t>planner, educator, captain of boat &amp; bicycle. student and steward of the Earth. Sr. Opinions are my own. I welcome the chance to learn yours too!</t>
  </si>
  <si>
    <t>Field Support Liaison, D7, 9, 12 High Schools in the Bronx. Formerly Network Leader and Principal, Harbor School. Views expressed here are his own.</t>
  </si>
  <si>
    <t>Ex-pat Floridian in Colorado (after DC layover). #StarTrek, media, tech, politics, pop culture. I have opinions. Tweets my own and not my employer's._xD83C__xDFF3_️‍_xD83C__xDF08__xD83D__xDD96_</t>
  </si>
  <si>
    <t>Washington City Paper: Your source for news on D.C. arts, culture, politics, food, sports, entertainment, real estate, and living.</t>
  </si>
  <si>
    <t>Analyst - WAMU-FM 88.5 Kojo Nnamdi Politics Hour; Contributing Writer, Washington City Paper</t>
  </si>
  <si>
    <t>Airs weekdays, noon to 1 p.m. The live magazine program highlights news, political issues and social trends of the day. Produced by @wamu885.</t>
  </si>
  <si>
    <t>Former film &amp; TV student. #WBA season ticket holder &amp; cricket obsessive. Tweeting bollocks about theatre, film &amp; TV. Writer of nonsense &amp; twaddle</t>
  </si>
  <si>
    <t>Retired public radio journo, software author. UW-Madison Journalism '78. Opera fanatic. Train buff. Prairie enthusiast. Slowest cyclist in Mpls.</t>
  </si>
  <si>
    <t>Breaking News, and award-winning coverage of Minnesota from MPR News. Got a question? #AskMPRnews
https://twitter.com/MPRnews/lists/connect-with-mpr-news/</t>
  </si>
  <si>
    <t>Worlds first fully encrypted social network for #Activists and #NGOs.  Made in Germany. Starting 2019!</t>
  </si>
  <si>
    <t>Full service Oregon real estate firm. I'm a simple managing principal broker trying to do right by people and Planet Earth.... Real estate handled with care!</t>
  </si>
  <si>
    <t>The CRC is Connecticut’s foremost organization for businesses, municipalities and citizens involved with recycling and sustainable materials management</t>
  </si>
  <si>
    <t>Our mission is to promote the growth of Connecticut's retail grocery community and its supplier network.</t>
  </si>
  <si>
    <t>Plastics campaigner @storyofstuff Views are my own. Interested in where social change, politics and technology meet</t>
  </si>
  <si>
    <t>We are committed to positively impacting the Natural State of Arkansas–environmentally, socially, &amp; economically–by passing a Container Deposit Law.</t>
  </si>
  <si>
    <t>❤️ University of Arkansas</t>
  </si>
  <si>
    <t>"What do you want to do now, Captain?"
"The same thing we always do. Fight 'em until we can't."</t>
  </si>
  <si>
    <t>I say "fuck" a lot.  You've been warned.</t>
  </si>
  <si>
    <t>I am an environmental professional who uses storytelling and magic to educate, entertain and empower my audiences.</t>
  </si>
  <si>
    <t>Local news, alerts, events and more. We’re your source for all things Woburn.</t>
  </si>
  <si>
    <t>It is the mark of an educated mind to be able to entertain a thought without accepting it. - Aristotle</t>
  </si>
  <si>
    <t>This account represents all Surfrider Foundation chapters of WA state; Olympic Peninsula, NW Straits, Seattle, South Sound, and Olympia</t>
  </si>
  <si>
    <t>Official tweets from the communications office of @GovInslee. RTs and follows ≠ endorsement.</t>
  </si>
  <si>
    <t>News and updates from the Washington State Senate Democrats. Tweets by the SDC Communications Team.</t>
  </si>
  <si>
    <t>Governor of Washington. Tweets on innovation, jobs, education, clean energy &amp; my grandkids. Building a WA that works for everyone. RTs &amp; follows ≠ endorsement</t>
  </si>
  <si>
    <t>He/him. Washington State Senator and educator. #Gay. #Progressive. #Urbanist. #Millennial. Don't stop believing...</t>
  </si>
  <si>
    <t>The freshest local milk on the market since 1871. From our Stearns family farm in Storrs, Connecticut directly to you. Farming this land since 1772.</t>
  </si>
  <si>
    <t>This is the official site of The Ship!</t>
  </si>
  <si>
    <t>We are undefeated as individuals &amp; unstoppable as a team! _xD83D__xDCAA_Ran by Senior Beta Secretary &amp; Sponsor: Jenna Bernard &amp; Elnora Gunter</t>
  </si>
  <si>
    <t>The ESJPA is a local government agency assisting its 24 rural county members w/ policy requirements and waste diversion goals. Talk trash (&amp; recycling) w/ us!</t>
  </si>
  <si>
    <t>Providing the UO campus with recycling, reuse, waste reduction, composting and zero waste events.
Thanks for thinking zero waste!</t>
  </si>
  <si>
    <t>#StainlessSteelStraws  #Wholesale #turtles #pointlessplastic</t>
  </si>
  <si>
    <t>Father, fisherman, motorcycle enthusiast, 56th Governor of New York</t>
  </si>
  <si>
    <t>Regional scientist. Prone to run long distances for no good reason. Not who I thought I was.</t>
  </si>
  <si>
    <t>The official Twitter account for Iowa State University. Have questions? Just ask: contact@iastate.edu. Managed by staff in the Office of University Relations.</t>
  </si>
  <si>
    <t>Covering politics and government in Eastern Iowa, and the Iowa Legislature in season</t>
  </si>
  <si>
    <t>Educational technology for a living. You are likely to see more about cycling or science here than anything else. All opinions can be blamed on me.</t>
  </si>
  <si>
    <t>Organic farmer of 42 years, activist for many more. #rollingacresfarm76
Running for Iowa House of Representatives HD21 2018 @obrienfor21</t>
  </si>
  <si>
    <t>K-5 Elementary PE Teacher, Coe College Grad, Proud ISEA member, Registered Democrat in IA House District 67, and Hawkeye Fan. Love my wife, family, and friends.</t>
  </si>
  <si>
    <t>Huge Verizon Indycar Series fan!!! / R.I.P. Dan Wheldon
/ Catrike Expedition recumbent trike owner / Proud Nebia shower backer/#ResistTrump #BlueWave _xD83C__xDF0A__xD83C__xDF0A__xD83C__xDF0A_</t>
  </si>
  <si>
    <t>Informative publication dedicated to the waste and recycling industry in North America #solidwaste #landfill #recycling #sustainability #wastetoenergy #compost</t>
  </si>
  <si>
    <t>Protecting human health from environmental harms</t>
  </si>
  <si>
    <t>The second oldest radio station in the US. The first radio home of Ronald Reagan. Times listed are CENTRAL time zone.</t>
  </si>
  <si>
    <t>Comms/advo @bikenewyork. Alum @TransitCenter @NYC_DOT @Tri_State @TransAlt</t>
  </si>
  <si>
    <t>Citizens Campaign for the Environment 
Empowering Communities,  Advocating Solutions</t>
  </si>
  <si>
    <t>Defending the Hudson River &amp; protecting the drinking water supply of New York City &amp; Hudson Valley residents. Join our mobile community https://t.co/bGVI9LHwXP</t>
  </si>
  <si>
    <t>Natural Resources Defense Council | The Earth's Best Defense</t>
  </si>
  <si>
    <t>NYC Council Member. Deputy Leader for Policy. Chair @LocalProgress. Lucky husband of @barnettem. Park Slope dad. Trying to help save our democracy &amp; my sanity.</t>
  </si>
  <si>
    <t>Dad, Husband, New Yorker. Retweets mean nothing.</t>
  </si>
  <si>
    <t>Public Health | Jewish Social Justice | Anthropology | Mom | New Yorker | _xD83D__xDC96_ Community Organizing | Columbia Professor | Opinions my own</t>
  </si>
  <si>
    <t>Mark Hass is an Oregon State Senator.
When the legislature is not in session, he's an account manager for Cappelli Miles, based in Portland.</t>
  </si>
  <si>
    <t>I work on the Bottle Bill and I tweet a lot about sports. #RipCity #RCTID</t>
  </si>
  <si>
    <t>Oregon BottleDrop's official Twitter page. We're changing the way Oregonians return their bottles and cans.</t>
  </si>
  <si>
    <t>Player of a ukulele. CEO of Studio229, a VR company in Los Angeles. Rare user of Twitter. Enough said.</t>
  </si>
  <si>
    <t>Home of the Sioux City Journal in #SiouxCity, Iowa. Serving readers since 1864. Send us your photos, opinions, tips and suggestions. Reach us at 712-293-4250.</t>
  </si>
  <si>
    <t>Cappelli Miles is a full-service advertising agency, specializing in traditional and interactive digital media. We are located in Portland and Eugene.</t>
  </si>
  <si>
    <t>Tweets from the press office of Congressman David N. Cicilline (D-RI).</t>
  </si>
  <si>
    <t>US Army Veteran. Freedom of Speech @HomefrontHugs</t>
  </si>
  <si>
    <t>A behind the scenes look at Anderson Cooper 360°. Watch AC360° M-F at 8pm/ET on @CNN and follow Anderson on twitter: @AndersonCooper.</t>
  </si>
  <si>
    <t>National public service for legislative tracking and data API; both free and subscription offerings with advanced monitoring, research, and reporting tools.</t>
  </si>
  <si>
    <t>Indigenous Sami/Saemien survivor of cultural genocide, defender of humanity, critical thinking and the scientific method. Radardetector of Bullying &amp; Fascism.</t>
  </si>
  <si>
    <t>politics @splinter_news. british. send me tips: libby.watson@splinternews.com</t>
  </si>
  <si>
    <t>potato stuff</t>
  </si>
  <si>
    <t>I'm a writer/ big geek in Toronto. Currently redrafting my fantasy novel_xD83C__xDF39__xD83C__xDFF3_️‍_xD83C__xDF08_. 1/3 of @PageoftheWind podcast. Bi, he/him.</t>
  </si>
  <si>
    <t>“For here am I sitting in my tin can. Far above the world. Planet Earth is blue And there's nothing I can do.”</t>
  </si>
  <si>
    <t>Out of the ash I rise with my red hair and I eat men like air.</t>
  </si>
  <si>
    <t>Crypto shit talking mostly.
Honest.</t>
  </si>
  <si>
    <t>Etsy: KnittyFingers. Married mother of two. Knitter, sewist, lover of fiber and 2 crazy dogs! Fledgling knit designer and owner of Knitty Fingers.</t>
  </si>
  <si>
    <t>News from leadership staff of Senate Democrats.</t>
  </si>
  <si>
    <t>News, links, tips, and conversation from the U.S. Environmental Protection Agency. Neither RT nor @mentions imply endorsement.</t>
  </si>
  <si>
    <t>The Official Bill Maher Twitter</t>
  </si>
  <si>
    <t>Attorney, frustrated chef, and keeper of useless facts. Fan of the dead, the undead, Buffy and Alice. I post about politics. Get over it.</t>
  </si>
  <si>
    <t>SVP, Governmental Affairs at TOMRA Systems ASA.  Husband, Father, circular economy advocate (tweets my own)</t>
  </si>
  <si>
    <t>CRI is the model organization instrumental in bringing about a rapid increase in recycling for a world where no material is wasted.Tweets are not an endorsement</t>
  </si>
  <si>
    <t>Southern hippie tree hugging humanitan dog mom's really do exist. _xD83C__xDF32__xD83D__xDCAA__xD83C__xDFFD_✊_xD83C__xDFFD__xD83D__xDC3E_♀️_xD83E__xDD84_ _xD83C__xDFF3_️‍_xD83C__xDF08_ #vote #loveislove #peoplebeforeprofits #animalrights #vegan</t>
  </si>
  <si>
    <t>@Athletics PA • SAMMCO camera/utility • @Cronkite_ASU Grad • Philippians 3:14</t>
  </si>
  <si>
    <t>Wallingford VT Democratic Committee news &amp; events.</t>
  </si>
  <si>
    <t>VPR's daily regional news magazine</t>
  </si>
  <si>
    <t>Vermont State Representative for #Middlebury, #VT. Member of @VTHouseDems. Tweets mostly about #vtleg #vtpoli</t>
  </si>
  <si>
    <t>Dems in the VT Statehouse fighting for a fair economy &amp; a secure future for all VTers</t>
  </si>
  <si>
    <t>Custom T-Shirts, Garments, Bumper stickers, and Clings available.
#TeamWoodChipper</t>
  </si>
  <si>
    <t>Love President Trump_xD83C__xDDFA__xD83C__xDDF8_ _xD83D__xDC95_Love My Hubby_xD83D__xDC95_ ☀️Florida Life_xD83C__xDF34_ Love My 3 Yorkies _xD83D__xDC36__xD83D__xDC36__xD83D__xDC36_ Rottweiler Zeus_xD83D__xDC36_Bulldog Max_xD83D__xDC36_ Catholic ✝️ _xD83C__xDDEE__xD83C__xDDF9_Italian _xD83C__xDDEE__xD83C__xDDEA_Irish _xD83C__xDDFA__xD83C__xDDF8_KAG</t>
  </si>
  <si>
    <t>US Constitution loving big-government hating Deplorable. _xD83C__xDDFA__xD83C__xDDF8_American Values_xD83C__xDDFA__xD83C__xDDF8_ #Liberty#In God We Trust#E Pluribus Unum# RTs=Meh! #IAmTheNRA #USNvet #MAGA</t>
  </si>
  <si>
    <t>Living proof that the Lord provides.  Proud Navy Dad. Military History and Sci-Fi.  "Splash the Zeros."</t>
  </si>
  <si>
    <t>Unelected and elected officials for decades have enrich ed themselves upon the backs of hardworking, decent citizens.
No more. #Q #Qanon #WWG1WGA</t>
  </si>
  <si>
    <t>USAF SSGT Comm Tech VietNam era 1967-71 
Pro Life, Pro Liberty, Pro Pursuit of Happiness.✝️_xD83C__xDDFA__xD83C__xDDF8__xD83D__xDC68_‍_xD83D__xDC69_‍_xD83D__xDC67_‍_xD83D__xDC66_</t>
  </si>
  <si>
    <t>southern born father, husband, grandpa, God fearing supporter of the Constitution. Army Dad, VET, @OathKeepers, @RMEF @pheasants4ever @V4CR RollTide!</t>
  </si>
  <si>
    <t>The National Caucus of Environmental Legislators is a nationwide network created by and for state legislators concerned about #conservation and the #environment</t>
  </si>
  <si>
    <t>State Representative for Ohio's 35th district, former Teamster, Chair of the Ohio Women’s Caucus and public servant who serves a loving God. JD MBA</t>
  </si>
  <si>
    <t>Father, Lawyer, Telecommuter, Justice of the Peace. Legalization Advocate in #VT #vtpoli. Tweets do not reflect the views of any client.</t>
  </si>
  <si>
    <t>The official Twitter account for the Addison County VT Democratic Committee. #vtpoli #BlueWave #vermont #democracy No endorsements until post-primary.</t>
  </si>
  <si>
    <t>Serving southwest Iowa since 1950 with local news, weather, sports, information and entertainment! Listen at AM 1220 or FM 101.1</t>
  </si>
  <si>
    <t>The official Twitter of KGLO News &amp; News Director Bob Fisher http://t.co/pphIdTL1pZ</t>
  </si>
  <si>
    <t>KIWA Radio is Northwest Iowa's first choice for up-to-date information, quality talk programming, and music!</t>
  </si>
  <si>
    <t>Fire Protection Training - NFPA Code Training, Fire Suppression Systems, Fire Extinguisher Training, or Starting A Fire Business help@writersprofitguide.com</t>
  </si>
  <si>
    <t>Author • America’s Highest Paid Marketing Consultant to the Ambitious • Creator of Neuro-Linguistic Attraction • ”To work w/Mike help@writersprofitguide.com</t>
  </si>
  <si>
    <t>Mediocrity has had you long enough. • They even laughed at me when I said I’d be America's #1 SmallBiz #Coach • #Author • I Help The Capable Become More Capable</t>
  </si>
  <si>
    <t>Author • The Greatest Business Coach In The World • #coach to 2500 biz owners! Get Rich Regardless of Age, Sex, or Past Failures! http://GetRichRegardless.com</t>
  </si>
  <si>
    <t>Author • The Greatest Business Coach In The World • #coach to 2500 biz owners! Get Rich Regardless of Age, Sex, or Past Failures! https://t.co/9FJAsLvF3G</t>
  </si>
  <si>
    <t>The Cedar Valley's Homepage</t>
  </si>
  <si>
    <t>community activist, deadhead, HR professional, husband/dad, environmentalist, liberal</t>
  </si>
  <si>
    <t>WAMU 88.5 - American University Radio. Home of @1A, @drshow and @kojoshow.</t>
  </si>
  <si>
    <t>#BusinessConnected. Business news, information and events for the @CityofCRIowa and @CityofIowaCity Corridor.</t>
  </si>
  <si>
    <t>The ISBA is a voluntary organization founded in 1874 whose primary focus is to help Iowa attorneys practice more effectively.</t>
  </si>
  <si>
    <t>RIP DAMI &amp; ANT #FCKCANCER #BEYHIVE Just trying to get Boobs</t>
  </si>
  <si>
    <t>Young Scorsese | Visual Creator | Genius | Creator of @PRMEdesign. #PRMELife</t>
  </si>
  <si>
    <t>Sustaining a life in a turbulent world. #ActOnClimate #amwriting #localfood</t>
  </si>
  <si>
    <t>fan of due process, not bearing false witness, justice FOR ALL,  justice does not equal revenge.</t>
  </si>
  <si>
    <t>Educator/IA State Rep/Problem Solver/Mediator/Love my family, my friends, &amp; KC style BBQ (&amp; Chiefs &amp; Royals!)</t>
  </si>
  <si>
    <t>A nationally recognized management consulting firm specializing in the waste and recycling industry with offices in Florida, Pennsylvania and Missouri.</t>
  </si>
  <si>
    <t>Inspiring People to Recycle a Little Bit More and a Whole Lot Better</t>
  </si>
  <si>
    <t>Editor at @rrecycling</t>
  </si>
  <si>
    <t>Director of Public Policy, Iowa Association of Business &amp; Industry</t>
  </si>
  <si>
    <t>Iowa Association of Business and Industry - The Voice of Iowa Business Since 1903.</t>
  </si>
  <si>
    <t>President for Iowa's oldest and largest statewide business network</t>
  </si>
  <si>
    <t>Acting Director of PR Solid Waste Authority,member of the Board at Puerto Rico Recycling Coalition and the National Recycling Coalition.</t>
  </si>
  <si>
    <t>Work hard and be nice.  Bill Finch</t>
  </si>
  <si>
    <t>Relearning myself chased all my loved ones away chasing money. Remembering the value in everything else. More growth this year travel learning evolving</t>
  </si>
  <si>
    <t>Author of the true crime memoir Stamford '76, A True Story of Murder, Corruption, Race, And Feminism in the 1970s, and the novels Float and Addled.</t>
  </si>
  <si>
    <t>LWV encourages informed and active participation in government. Membership is open to all residents, ages and genders.</t>
  </si>
  <si>
    <t>Explore, enjoy and protect the planet https://t.co/2FXycccU3F
https://t.co/osSpo5jBPf</t>
  </si>
  <si>
    <t>Executive Director @masspirg, @USPIRG Board. VP, @ConsumerFed. Hockey player (can barely hold my own in a scrimmage, truth be told)</t>
  </si>
  <si>
    <t>Natural born Naturalist and sometimes political activist. Northwest Ecotours is a small business helping people fall in love with science and biology!</t>
  </si>
  <si>
    <t>“Hunt in the morning, fish in the afternoon, rear cattle in the evening, criticize after dinner” _xD83C__xDF39__xD83E__xDD51_ YIMBY • Oregon</t>
  </si>
  <si>
    <t>Resource Recycling is the first choice among recycling industry professionals and the definitive source of independent recycling news.</t>
  </si>
  <si>
    <t>Independent Engineer on a Quest to the #LastBeachCleanup</t>
  </si>
  <si>
    <t>Breaking news in Chattanooga, the Tennessee Valley and North Georgia.</t>
  </si>
  <si>
    <t>Single use plastics have become a major social and environmental issue &amp; major source of litter and environmental pollution. Let's prevent their proliferation.</t>
  </si>
  <si>
    <t>Plater to trade. Musically gifted. Horticultural enthusiast. Eh Or Deh!</t>
  </si>
  <si>
    <t>Born in in Sioux City. Heelan High School graduate. Iowa State graduate.  Public radio veteran.  Attending IUPUI's Public Relations MA Program.</t>
  </si>
  <si>
    <t>NERC is a non-profit organization committed to the advancement of an environmentally sustainable economy.</t>
  </si>
  <si>
    <t>#teamfollowback #follow4follow</t>
  </si>
  <si>
    <t>President of @PPSEAWAMalaysia &amp; International, Grandmother, Environmentalist, SAHOCA '54</t>
  </si>
  <si>
    <t>We promote the participation of Latter-day Saints in the Democratic Party in Oregon.</t>
  </si>
  <si>
    <t>SM provides accurate and updated recycling news, prices,along with connecting Buyers and Sellers of Global markets.</t>
  </si>
  <si>
    <t>Care about family, bikes, friends, having fun, renewable energy. Mad @ politicians wrecking our environment. BSc Environmental Science, 1997 Manchester Met Uni</t>
  </si>
  <si>
    <t>The news Iowans have depended upon since 1849. Winner of 17 Pulitzer Prizes. Support local journalism by subscribing at https://t.co/M3wA9tGwwF.</t>
  </si>
  <si>
    <t>State Senator for Iowa Senate District 21, encompassing western Des Moines, West Des Moines and NW Warren County. Email: claire.celsi@legis.iowa.gov</t>
  </si>
  <si>
    <t>Iowa House Representative for Wapello County, District 81.</t>
  </si>
  <si>
    <t>Eastern Iowa news and sports, since 1883 | Photos: @gazettevisuals | Sports: @CRGazetteSports | Don't miss a story: https://t.co/IiMsXMGQbT_xD83D__xDCF0_</t>
  </si>
  <si>
    <t>News Director of Radio Iowa, a radio news network with headquarters in Des Moines, IA. With the network from Day One (1987). Covering politics forever.</t>
  </si>
  <si>
    <t>FUELIowa is the voice &amp; resource for Iowa’s fuel industry. Our members bring the best gasoline, diesel, propane, ethanol, biodiesel &amp; convenience to Iowans.</t>
  </si>
  <si>
    <t>Office of Sustainability and the Environment _xD83C__xDF33_ Sustainable Water Development_xD83D__xDCA7_ Global Health _xD83C__xDF0E_</t>
  </si>
  <si>
    <t>CEO at Hammock, the customer media &amp; content company (https://t.co/B8WyJA1sfK) Founder at https://t.co/PSzaByr2Pk (@smallbusiness). Bike commuter.</t>
  </si>
  <si>
    <t>Politics Health NFL real news</t>
  </si>
  <si>
    <t>Mom, author, The Ingraham Angle 10p ET Fox News, podcast on @itunes &amp; @podcastone.com, Retweets do not = Endorsements</t>
  </si>
  <si>
    <t>Official news and information from the Washington State Archives. 
Previously - WADigitArchives</t>
  </si>
  <si>
    <t>King County is the largest county in the US to vote entirely by mail; Director: Julie Wise, @KCE_Director. Hotline: 206-296-8683.</t>
  </si>
  <si>
    <t>Canby, OR</t>
  </si>
  <si>
    <t>Beaverton, OR</t>
  </si>
  <si>
    <t>Prineville, OR</t>
  </si>
  <si>
    <t>PDX</t>
  </si>
  <si>
    <t>Gresham, OR</t>
  </si>
  <si>
    <t>Estacada, OR</t>
  </si>
  <si>
    <t>Sandy, OR</t>
  </si>
  <si>
    <t>Boulder, CO</t>
  </si>
  <si>
    <t>Tigard Beaverton</t>
  </si>
  <si>
    <t>New Haven/Lebanon, CT</t>
  </si>
  <si>
    <t>Connecticut</t>
  </si>
  <si>
    <t>Johnson County Iowa</t>
  </si>
  <si>
    <t>Iowa</t>
  </si>
  <si>
    <t>Portland, OR</t>
  </si>
  <si>
    <t>Omaha, Nebraska</t>
  </si>
  <si>
    <t>California, USA</t>
  </si>
  <si>
    <t>Illinois, USA</t>
  </si>
  <si>
    <t>Chicago, IL</t>
  </si>
  <si>
    <t>hoboken, nj</t>
  </si>
  <si>
    <t>Brooklyn, NY</t>
  </si>
  <si>
    <t>Colorado, USA</t>
  </si>
  <si>
    <t>Washington, D.C.</t>
  </si>
  <si>
    <t>District of Columbia</t>
  </si>
  <si>
    <t>The Bat Cave, B'ham, England</t>
  </si>
  <si>
    <t>Minneapolis, MN</t>
  </si>
  <si>
    <t>Minnesota</t>
  </si>
  <si>
    <t>Germany</t>
  </si>
  <si>
    <t>Portland Oregon</t>
  </si>
  <si>
    <t xml:space="preserve">Connecticut </t>
  </si>
  <si>
    <t>West Hartford, CT</t>
  </si>
  <si>
    <t>San Francisco, CA via London</t>
  </si>
  <si>
    <t>Arkansas, USA</t>
  </si>
  <si>
    <t>The sunny spot on the floor</t>
  </si>
  <si>
    <t>Behind you</t>
  </si>
  <si>
    <t>New Haven, CT, USA</t>
  </si>
  <si>
    <t>Woburn, MA</t>
  </si>
  <si>
    <t>Pacific Northwest</t>
  </si>
  <si>
    <t>Washington State</t>
  </si>
  <si>
    <t>Olympia, WA</t>
  </si>
  <si>
    <t>Mukilteo, WA</t>
  </si>
  <si>
    <t>Storrs, CT</t>
  </si>
  <si>
    <t>Louisiana</t>
  </si>
  <si>
    <t>Grosse Tete, LA</t>
  </si>
  <si>
    <t>University of Oregon</t>
  </si>
  <si>
    <t>Newcastle, New South Wales</t>
  </si>
  <si>
    <t>New York</t>
  </si>
  <si>
    <t>Ames, Iowa</t>
  </si>
  <si>
    <t>Iowa, USA</t>
  </si>
  <si>
    <t xml:space="preserve">Cedar Rapids, IA </t>
  </si>
  <si>
    <t>Palm Beach Gardens, FL</t>
  </si>
  <si>
    <t>Davenport, Iowa</t>
  </si>
  <si>
    <t xml:space="preserve">Greenpoint, Brooklyn </t>
  </si>
  <si>
    <t>NY&amp;CT</t>
  </si>
  <si>
    <t>Ossining, NY</t>
  </si>
  <si>
    <t>Planet Earth</t>
  </si>
  <si>
    <t>Manhattan, NY</t>
  </si>
  <si>
    <t>Mason City, Iowa</t>
  </si>
  <si>
    <t>Portland, Oregon</t>
  </si>
  <si>
    <t>Oregon, USA</t>
  </si>
  <si>
    <t>Los Angeles, CA</t>
  </si>
  <si>
    <t>Sioux City, Iowa</t>
  </si>
  <si>
    <t>FL</t>
  </si>
  <si>
    <t>Pawtucket/Washington</t>
  </si>
  <si>
    <t>Albany New York</t>
  </si>
  <si>
    <t>New York, NY</t>
  </si>
  <si>
    <t>Connecticut, USA</t>
  </si>
  <si>
    <t>Stavanger, Norge</t>
  </si>
  <si>
    <t>Washington, DC</t>
  </si>
  <si>
    <t>Burbank Adjacent</t>
  </si>
  <si>
    <t>Toronto</t>
  </si>
  <si>
    <t>Amsterdam, The Netherlands</t>
  </si>
  <si>
    <t>USA</t>
  </si>
  <si>
    <t>Los Angeles</t>
  </si>
  <si>
    <t>Charlottesville, VA</t>
  </si>
  <si>
    <t>California</t>
  </si>
  <si>
    <t>Nashville, TN</t>
  </si>
  <si>
    <t>Stockton, CA</t>
  </si>
  <si>
    <t>Wallingford, VT</t>
  </si>
  <si>
    <t>Vermont</t>
  </si>
  <si>
    <t>Middlebury, VT</t>
  </si>
  <si>
    <t>Montpelier, VT</t>
  </si>
  <si>
    <t>Florida, USA</t>
  </si>
  <si>
    <t>SoCal ... via TX</t>
  </si>
  <si>
    <t>Pasadena Texas</t>
  </si>
  <si>
    <t>a jungle valley in Hawaii</t>
  </si>
  <si>
    <t>North Dakota, USA</t>
  </si>
  <si>
    <t>Columbus, Ohio</t>
  </si>
  <si>
    <t>Addison County, VT, USA</t>
  </si>
  <si>
    <t>Atlantic, IA</t>
  </si>
  <si>
    <t>Sheldon, Iowa</t>
  </si>
  <si>
    <t>New City, NY</t>
  </si>
  <si>
    <t>help@writersprofitguide.com</t>
  </si>
  <si>
    <t>GreatestBusinessCoach.com</t>
  </si>
  <si>
    <t>Waterloo, Iowa</t>
  </si>
  <si>
    <t>Hyattsville, MD</t>
  </si>
  <si>
    <t>Des Moines, Iowa</t>
  </si>
  <si>
    <t>PA-NYC</t>
  </si>
  <si>
    <t>Cedar Rapids, Iowa</t>
  </si>
  <si>
    <t>Orlando, FL</t>
  </si>
  <si>
    <t>Puerto Rico</t>
  </si>
  <si>
    <t>Bridgeport, CT</t>
  </si>
  <si>
    <t>Gloucester Ma</t>
  </si>
  <si>
    <t>Needham, MA</t>
  </si>
  <si>
    <t>Massachusetts</t>
  </si>
  <si>
    <t>Newport, OR</t>
  </si>
  <si>
    <t>Portland, OR Metopolitan Area</t>
  </si>
  <si>
    <t>Laguna Beach, CA</t>
  </si>
  <si>
    <t>Chattanooga, TN</t>
  </si>
  <si>
    <t>Philadelphia, PA</t>
  </si>
  <si>
    <t>Dundee, Scotland</t>
  </si>
  <si>
    <t>ÜT: 39.812688,-86.155026</t>
  </si>
  <si>
    <t>Brattleboro, VT</t>
  </si>
  <si>
    <t>Irving Texas</t>
  </si>
  <si>
    <t>Oregon</t>
  </si>
  <si>
    <t>Missouri, USA</t>
  </si>
  <si>
    <t>Des Moines, Iowa, USA</t>
  </si>
  <si>
    <t>Iowa City, IA</t>
  </si>
  <si>
    <t>Nashville</t>
  </si>
  <si>
    <t>DC</t>
  </si>
  <si>
    <t>Renton, WA</t>
  </si>
  <si>
    <t>http://www.pamplinmedia.com/canby-herald-news</t>
  </si>
  <si>
    <t>http://www.BeavertonValleyTimes.com</t>
  </si>
  <si>
    <t>http://pamplinmedia.com/central-oregonian-news/</t>
  </si>
  <si>
    <t>https://t.co/wMVUbXHO8d</t>
  </si>
  <si>
    <t>http://t.co/CkP18vigbL</t>
  </si>
  <si>
    <t>http://sandypost.com</t>
  </si>
  <si>
    <t>https://t.co/wQQsd2DIAg</t>
  </si>
  <si>
    <t>http://t.co/EDJOTZVd40</t>
  </si>
  <si>
    <t>https://t.co/4MxUAPuBVv</t>
  </si>
  <si>
    <t>https://t.co/skiKbTuict</t>
  </si>
  <si>
    <t>http://t.co/bKvqrISjFo</t>
  </si>
  <si>
    <t>https://t.co/Xe1J2aonuw</t>
  </si>
  <si>
    <t>http://t.co/7Spzuyj5Uc</t>
  </si>
  <si>
    <t>https://t.co/Tif0ek3TH1</t>
  </si>
  <si>
    <t>http://outsidenewyork.wordpress.com</t>
  </si>
  <si>
    <t>https://t.co/sU9pYiGsT7</t>
  </si>
  <si>
    <t>http://washingtoncitypaper.com</t>
  </si>
  <si>
    <t>http://thekojonnamdishow.org</t>
  </si>
  <si>
    <t>http://mprnews.org/</t>
  </si>
  <si>
    <t>https://peaz.org/en/</t>
  </si>
  <si>
    <t>http://t.co/nPHw9FZMmr</t>
  </si>
  <si>
    <t>https://t.co/5pyXRifnUT</t>
  </si>
  <si>
    <t>https://t.co/i2SX3Ijs3p</t>
  </si>
  <si>
    <t>https://t.co/ql4DHEYHO4</t>
  </si>
  <si>
    <t>http://www.betterworldmagic.com</t>
  </si>
  <si>
    <t>https://t.co/4bS5qaMUxV</t>
  </si>
  <si>
    <t>http://t.co/AD1HJOUtsG</t>
  </si>
  <si>
    <t>https://t.co/fYhp5wNGHZ</t>
  </si>
  <si>
    <t>http://senatedemocrats.wa.gov</t>
  </si>
  <si>
    <t>https://t.co/6zmBRpWvzo</t>
  </si>
  <si>
    <t>https://t.co/xsrbmexufZ</t>
  </si>
  <si>
    <t>https://t.co/JGJEM9js39</t>
  </si>
  <si>
    <t>http://t.co/cRLIhTNJyS</t>
  </si>
  <si>
    <t>https://t.co/TKmVZFTbXj</t>
  </si>
  <si>
    <t>http://www.ny.gov/social-media-policy</t>
  </si>
  <si>
    <t>http://www.iastate.edu</t>
  </si>
  <si>
    <t>http://t.co/ZoSvdSua9D</t>
  </si>
  <si>
    <t>https://t.co/8wMxImBzkj</t>
  </si>
  <si>
    <t>http://www.theapex.racing/</t>
  </si>
  <si>
    <t>https://t.co/jXwla2BUtB</t>
  </si>
  <si>
    <t>http://ehhi.org</t>
  </si>
  <si>
    <t>http://t.co/6Rjpu7pg</t>
  </si>
  <si>
    <t>https://t.co/N2Kb6HwX5S</t>
  </si>
  <si>
    <t>http://t.co/9DsIhmX3Ev</t>
  </si>
  <si>
    <t>https://t.co/ZpO0qrp5W5</t>
  </si>
  <si>
    <t>https://t.co/GFqNSZ8jzJ</t>
  </si>
  <si>
    <t>https://www.landerfornyc.com</t>
  </si>
  <si>
    <t>http://t.co/jB419HqdvN</t>
  </si>
  <si>
    <t>https://t.co/hGTslpnI8i</t>
  </si>
  <si>
    <t>http://t.co/9s78ZWu9ao</t>
  </si>
  <si>
    <t>http://www.siouxcityjournal.com</t>
  </si>
  <si>
    <t>http://cappellimiles.com</t>
  </si>
  <si>
    <t>https://www.facebook.com/congressmandavidcicilline</t>
  </si>
  <si>
    <t>http://ac360.com</t>
  </si>
  <si>
    <t>http://t.co/qvCou7UC</t>
  </si>
  <si>
    <t>https://t.co/N8d5f8L8nu</t>
  </si>
  <si>
    <t>https://twitter.com/GuyEndoreKaiser</t>
  </si>
  <si>
    <t>https://t.co/28XdS9BzHt</t>
  </si>
  <si>
    <t>http://www.democrats.senate.gov</t>
  </si>
  <si>
    <t>https://t.co/AvknKmkLit</t>
  </si>
  <si>
    <t>http://www.billmaher.com/</t>
  </si>
  <si>
    <t>https://t.co/qWhFSFzynS</t>
  </si>
  <si>
    <t>http://t.co/yRMuG48SS7</t>
  </si>
  <si>
    <t>https://t.co/4RmMsZkSkb</t>
  </si>
  <si>
    <t>https://m.facebook.com/WallingfordDems/?ref=bookmarks</t>
  </si>
  <si>
    <t>http://www.vpr.net/vermontedition</t>
  </si>
  <si>
    <t>https://t.co/ftrOpedcbo</t>
  </si>
  <si>
    <t>http://IKnowBO.com</t>
  </si>
  <si>
    <t>https://t.co/I4ubhJMilQ</t>
  </si>
  <si>
    <t>http://t.co/CfcXooStVY</t>
  </si>
  <si>
    <t>https://t.co/QfZcEz62XQ</t>
  </si>
  <si>
    <t>http://t.co/t0IJ6dJ5Q6</t>
  </si>
  <si>
    <t>http://t.co/L4PClbts3b</t>
  </si>
  <si>
    <t>http://t.co/81HuIXhDq7</t>
  </si>
  <si>
    <t>http://www.FireProTraining.com</t>
  </si>
  <si>
    <t>https://clarity.fm/michaelvonirvin</t>
  </si>
  <si>
    <t>http://GetRichRegardless.com</t>
  </si>
  <si>
    <t>https://forms.aweber.com/form/52/859568152.htm</t>
  </si>
  <si>
    <t>https://t.co/9FJAsLvF3G</t>
  </si>
  <si>
    <t>http://t.co/87zpONql4o</t>
  </si>
  <si>
    <t>http://t.co/zL7CcFe8HM</t>
  </si>
  <si>
    <t>https://t.co/MMNfL4PNop</t>
  </si>
  <si>
    <t>http://www.corridorbusiness.com/</t>
  </si>
  <si>
    <t>http://t.co/aPoCwVblc3</t>
  </si>
  <si>
    <t>https://t.co/OaT3NdD1v8</t>
  </si>
  <si>
    <t>https://www.PRMEdesign.com</t>
  </si>
  <si>
    <t>https://t.co/A9zcWP7Mal</t>
  </si>
  <si>
    <t>https://t.co/LN8J56kg9y</t>
  </si>
  <si>
    <t>https://t.co/Cf4pkHJpKv</t>
  </si>
  <si>
    <t>https://t.co/2KKKNWjS5z</t>
  </si>
  <si>
    <t>https://t.co/Aj5hNVOFXs</t>
  </si>
  <si>
    <t>https://t.co/L8zJv6Fses</t>
  </si>
  <si>
    <t>http://www.iowaabi.org/</t>
  </si>
  <si>
    <t>http://t.co/nD812ZE6zP</t>
  </si>
  <si>
    <t>https://t.co/0XaSq5J0y2</t>
  </si>
  <si>
    <t>http://t.co/GCGxpuZzow</t>
  </si>
  <si>
    <t>https://t.co/PtiDOXeyZU</t>
  </si>
  <si>
    <t>https://t.co/GFKGpLxQ68</t>
  </si>
  <si>
    <t>https://t.co/sy4kjTvlRE</t>
  </si>
  <si>
    <t>https://t.co/QAEKfaAoC8</t>
  </si>
  <si>
    <t>http://t.co/DpmoJWuE6H</t>
  </si>
  <si>
    <t>https://t.co/WSQdelYfMY</t>
  </si>
  <si>
    <t>http://www.timesfreepress.com</t>
  </si>
  <si>
    <t>http://t.co/0v0oscO0iO</t>
  </si>
  <si>
    <t>http://t.co/HFPyl9SJND</t>
  </si>
  <si>
    <t>https://t.co/Rte8afWABb</t>
  </si>
  <si>
    <t>http://t.co/kGg2inZu1y</t>
  </si>
  <si>
    <t>https://t.co/l1zKlTUG8R</t>
  </si>
  <si>
    <t>https://www.facebook.com/repmarygaskill/</t>
  </si>
  <si>
    <t>http://t.co/KLwTTv8TGS</t>
  </si>
  <si>
    <t>http://t.co/0lleBnf8wL</t>
  </si>
  <si>
    <t>https://t.co/SPeb2xY49L</t>
  </si>
  <si>
    <t>http://t.co/4LTw0rjxp7</t>
  </si>
  <si>
    <t>https://t.co/lnkE5EsSNQ</t>
  </si>
  <si>
    <t>https://t.co/hsQ1Zr8bvr</t>
  </si>
  <si>
    <t>http://t.co/3OzMc6XWwN</t>
  </si>
  <si>
    <t>Pacific Time (US &amp; Canada)</t>
  </si>
  <si>
    <t>https://pbs.twimg.com/profile_banners/297673970/1485375532</t>
  </si>
  <si>
    <t>https://pbs.twimg.com/profile_banners/67451138/1485917820</t>
  </si>
  <si>
    <t>https://pbs.twimg.com/profile_banners/824023677586898945/1485297896</t>
  </si>
  <si>
    <t>https://pbs.twimg.com/profile_banners/18605189/1511837499</t>
  </si>
  <si>
    <t>https://pbs.twimg.com/profile_banners/91043284/1421781109</t>
  </si>
  <si>
    <t>https://pbs.twimg.com/profile_banners/3222531218/1432230499</t>
  </si>
  <si>
    <t>https://pbs.twimg.com/profile_banners/2969919612/1443131859</t>
  </si>
  <si>
    <t>https://pbs.twimg.com/profile_banners/208886232/1542904221</t>
  </si>
  <si>
    <t>https://pbs.twimg.com/profile_banners/276627571/1420595837</t>
  </si>
  <si>
    <t>https://pbs.twimg.com/profile_banners/15152977/1439753390</t>
  </si>
  <si>
    <t>https://pbs.twimg.com/profile_banners/22815691/1440002211</t>
  </si>
  <si>
    <t>https://pbs.twimg.com/profile_banners/163607367/1393449613</t>
  </si>
  <si>
    <t>https://pbs.twimg.com/profile_banners/714912676040675328/1459284643</t>
  </si>
  <si>
    <t>https://pbs.twimg.com/profile_banners/493585539/1449766387</t>
  </si>
  <si>
    <t>https://pbs.twimg.com/profile_banners/62671780/1483481395</t>
  </si>
  <si>
    <t>https://pbs.twimg.com/profile_banners/123615190/1491526002</t>
  </si>
  <si>
    <t>https://pbs.twimg.com/profile_banners/1016865215328149504/1531275329</t>
  </si>
  <si>
    <t>https://pbs.twimg.com/profile_banners/257969921/1496205821</t>
  </si>
  <si>
    <t>https://pbs.twimg.com/profile_banners/821898744/1544883455</t>
  </si>
  <si>
    <t>https://pbs.twimg.com/profile_banners/46032914/1530521006</t>
  </si>
  <si>
    <t>https://pbs.twimg.com/profile_banners/4435561703/1515771425</t>
  </si>
  <si>
    <t>https://pbs.twimg.com/profile_banners/16005023/1531435491</t>
  </si>
  <si>
    <t>https://pbs.twimg.com/profile_banners/14437161/1484250887</t>
  </si>
  <si>
    <t>https://pbs.twimg.com/profile_banners/14848798/1414007345</t>
  </si>
  <si>
    <t>https://pbs.twimg.com/profile_banners/65052733/1479112544</t>
  </si>
  <si>
    <t>https://pbs.twimg.com/profile_banners/376859258/1433257403</t>
  </si>
  <si>
    <t>https://pbs.twimg.com/profile_banners/2450485760/1506010821</t>
  </si>
  <si>
    <t>https://pbs.twimg.com/profile_banners/15965292/1547566848</t>
  </si>
  <si>
    <t>https://pbs.twimg.com/profile_banners/955716379424051200/1522401001</t>
  </si>
  <si>
    <t>https://pbs.twimg.com/profile_banners/1372759542/1547511871</t>
  </si>
  <si>
    <t>https://pbs.twimg.com/profile_banners/795774226154291201/1505318275</t>
  </si>
  <si>
    <t>https://pbs.twimg.com/profile_banners/735545017469657089/1464273412</t>
  </si>
  <si>
    <t>https://pbs.twimg.com/profile_banners/3140881618/1498901715</t>
  </si>
  <si>
    <t>https://pbs.twimg.com/profile_banners/1085638535766573056/1547677426</t>
  </si>
  <si>
    <t>https://pbs.twimg.com/profile_banners/421592997/1515037652</t>
  </si>
  <si>
    <t>https://pbs.twimg.com/profile_banners/976555712485756928/1529514069</t>
  </si>
  <si>
    <t>https://pbs.twimg.com/profile_banners/56816552/1548815957</t>
  </si>
  <si>
    <t>https://pbs.twimg.com/profile_banners/580577328/1415843604</t>
  </si>
  <si>
    <t>https://pbs.twimg.com/profile_banners/158854380/1353504258</t>
  </si>
  <si>
    <t>https://pbs.twimg.com/profile_banners/2530758806/1406589741</t>
  </si>
  <si>
    <t>https://pbs.twimg.com/profile_banners/214609524/1404333150</t>
  </si>
  <si>
    <t>https://pbs.twimg.com/profile_banners/1009489969/1411513785</t>
  </si>
  <si>
    <t>https://pbs.twimg.com/profile_banners/16189392/1516639829</t>
  </si>
  <si>
    <t>https://pbs.twimg.com/profile_banners/1077214808/1527091652</t>
  </si>
  <si>
    <t>https://pbs.twimg.com/profile_banners/16659899/1401563735</t>
  </si>
  <si>
    <t>https://pbs.twimg.com/profile_banners/2734261099/1475435827</t>
  </si>
  <si>
    <t>https://pbs.twimg.com/profile_banners/898236492266565636/1528213438</t>
  </si>
  <si>
    <t>https://pbs.twimg.com/profile_banners/1055517668802023424/1540499417</t>
  </si>
  <si>
    <t>https://pbs.twimg.com/profile_banners/1088196043752128512/1548283666</t>
  </si>
  <si>
    <t>https://pbs.twimg.com/profile_banners/974642804/1363275232</t>
  </si>
  <si>
    <t>https://pbs.twimg.com/profile_banners/1014283798698053632/1548581343</t>
  </si>
  <si>
    <t>https://pbs.twimg.com/profile_banners/232268199/1547652512</t>
  </si>
  <si>
    <t>https://pbs.twimg.com/profile_banners/259052329/1543117341</t>
  </si>
  <si>
    <t>https://pbs.twimg.com/profile_banners/211258879/1485450052</t>
  </si>
  <si>
    <t>https://pbs.twimg.com/profile_banners/17006101/1405272960</t>
  </si>
  <si>
    <t>https://pbs.twimg.com/profile_banners/706873110608355329/1488986029</t>
  </si>
  <si>
    <t>https://pbs.twimg.com/profile_banners/801227691689185281/1490386162</t>
  </si>
  <si>
    <t>https://pbs.twimg.com/profile_banners/273710154/1368341709</t>
  </si>
  <si>
    <t>https://pbs.twimg.com/profile_banners/2194432388/1537389680</t>
  </si>
  <si>
    <t>https://pbs.twimg.com/profile_banners/58947110/1500336116</t>
  </si>
  <si>
    <t>https://pbs.twimg.com/profile_banners/91202207/1517867891</t>
  </si>
  <si>
    <t>https://pbs.twimg.com/profile_banners/69663748/1492451172</t>
  </si>
  <si>
    <t>https://pbs.twimg.com/profile_banners/18713552/1502222318</t>
  </si>
  <si>
    <t>https://pbs.twimg.com/profile_banners/19170880/1479679359</t>
  </si>
  <si>
    <t>https://pbs.twimg.com/profile_banners/26409209/1513135009</t>
  </si>
  <si>
    <t>https://pbs.twimg.com/profile_banners/2340594169/1486474453</t>
  </si>
  <si>
    <t>https://pbs.twimg.com/profile_banners/121231327/1451942035</t>
  </si>
  <si>
    <t>https://pbs.twimg.com/profile_banners/227829941/1375730121</t>
  </si>
  <si>
    <t>https://pbs.twimg.com/profile_banners/101708194/1463608451</t>
  </si>
  <si>
    <t>https://pbs.twimg.com/profile_banners/297691236/1543857177</t>
  </si>
  <si>
    <t>https://pbs.twimg.com/profile_banners/12663042/1399993964</t>
  </si>
  <si>
    <t>https://pbs.twimg.com/profile_banners/76144212/1507763506</t>
  </si>
  <si>
    <t>https://pbs.twimg.com/profile_banners/462143773/1550148974</t>
  </si>
  <si>
    <t>https://pbs.twimg.com/profile_banners/227837742/1531513304</t>
  </si>
  <si>
    <t>https://pbs.twimg.com/profile_banners/104704879/1416558268</t>
  </si>
  <si>
    <t>https://pbs.twimg.com/profile_banners/3212898292/1478282694</t>
  </si>
  <si>
    <t>https://pbs.twimg.com/profile_banners/26579715/1452578839</t>
  </si>
  <si>
    <t>https://pbs.twimg.com/profile_banners/177335809/1367395203</t>
  </si>
  <si>
    <t>https://pbs.twimg.com/profile_banners/2279492251/1389037187</t>
  </si>
  <si>
    <t>https://pbs.twimg.com/profile_banners/964237730308919298/1525812274</t>
  </si>
  <si>
    <t>https://pbs.twimg.com/profile_banners/2217811148/1406331189</t>
  </si>
  <si>
    <t>https://pbs.twimg.com/profile_banners/793535199258615808/1499908524</t>
  </si>
  <si>
    <t>https://pbs.twimg.com/profile_banners/317174131/1404012243</t>
  </si>
  <si>
    <t>https://pbs.twimg.com/profile_banners/73238146/1531140003</t>
  </si>
  <si>
    <t>https://pbs.twimg.com/profile_banners/14615871/1549291600</t>
  </si>
  <si>
    <t>https://pbs.twimg.com/profile_banners/19697415/1545246150</t>
  </si>
  <si>
    <t>https://pbs.twimg.com/profile_banners/450044885/1483818756</t>
  </si>
  <si>
    <t>https://pbs.twimg.com/profile_banners/2617494257/1503543222</t>
  </si>
  <si>
    <t>https://pbs.twimg.com/profile_banners/1558484899/1372613243</t>
  </si>
  <si>
    <t>https://pbs.twimg.com/profile_banners/977558150/1549897189</t>
  </si>
  <si>
    <t>https://pbs.twimg.com/profile_banners/50764984/1547163549</t>
  </si>
  <si>
    <t>https://pbs.twimg.com/profile_banners/949452662315069440/1525491029</t>
  </si>
  <si>
    <t>https://pbs.twimg.com/profile_banners/2921348963/1501272179</t>
  </si>
  <si>
    <t>https://pbs.twimg.com/profile_banners/894454766/1386625048</t>
  </si>
  <si>
    <t>https://pbs.twimg.com/profile_banners/1063156071613767687/1550153863</t>
  </si>
  <si>
    <t>https://pbs.twimg.com/profile_banners/25713562/1396999951</t>
  </si>
  <si>
    <t>https://pbs.twimg.com/profile_banners/76402582/1398190659</t>
  </si>
  <si>
    <t>https://pbs.twimg.com/profile_banners/2639835535/1548146487</t>
  </si>
  <si>
    <t>https://pbs.twimg.com/profile_banners/373111376/1541692766</t>
  </si>
  <si>
    <t>https://pbs.twimg.com/profile_banners/871214347808260096/1521767087</t>
  </si>
  <si>
    <t>https://pbs.twimg.com/profile_banners/430187862/1529681123</t>
  </si>
  <si>
    <t>https://pbs.twimg.com/profile_banners/875722748206751744/1497623860</t>
  </si>
  <si>
    <t>https://pbs.twimg.com/profile_banners/211510950/1540904820</t>
  </si>
  <si>
    <t>https://pbs.twimg.com/profile_banners/806369681942736896/1481088883</t>
  </si>
  <si>
    <t>https://pbs.twimg.com/profile_banners/21213091/1430503817</t>
  </si>
  <si>
    <t>https://pbs.twimg.com/profile_banners/30856026/1453236968</t>
  </si>
  <si>
    <t>https://pbs.twimg.com/profile_banners/941815363481808896/1535673353</t>
  </si>
  <si>
    <t>https://pbs.twimg.com/profile_banners/320873824/1548022768</t>
  </si>
  <si>
    <t>https://pbs.twimg.com/profile_banners/768626246938988544/1548024207</t>
  </si>
  <si>
    <t>https://pbs.twimg.com/profile_banners/938857217742086144/1541773538</t>
  </si>
  <si>
    <t>https://pbs.twimg.com/profile_banners/979159556407296006/1522284916</t>
  </si>
  <si>
    <t>https://pbs.twimg.com/profile_banners/954842338794274816/1517075720</t>
  </si>
  <si>
    <t>https://pbs.twimg.com/profile_banners/941838575166992385/1519486101</t>
  </si>
  <si>
    <t>https://pbs.twimg.com/profile_banners/938990808950124545/1519350846</t>
  </si>
  <si>
    <t>https://pbs.twimg.com/profile_banners/18218604/1441749185</t>
  </si>
  <si>
    <t>https://pbs.twimg.com/profile_banners/11358242/1360000663</t>
  </si>
  <si>
    <t>https://pbs.twimg.com/profile_banners/14425965/1546550526</t>
  </si>
  <si>
    <t>https://pbs.twimg.com/profile_banners/18019606/1549385256</t>
  </si>
  <si>
    <t>https://pbs.twimg.com/profile_banners/772799168/1399404113</t>
  </si>
  <si>
    <t>https://pbs.twimg.com/profile_banners/14016182/1415989606</t>
  </si>
  <si>
    <t>https://pbs.twimg.com/profile_banners/60383887/1409819442</t>
  </si>
  <si>
    <t>https://pbs.twimg.com/profile_banners/99475247/1462133281</t>
  </si>
  <si>
    <t>https://pbs.twimg.com/profile_banners/16155472/1545647618</t>
  </si>
  <si>
    <t>https://pbs.twimg.com/profile_banners/2898551564/1452613299</t>
  </si>
  <si>
    <t>https://pbs.twimg.com/profile_banners/777883002827309057/1501790425</t>
  </si>
  <si>
    <t>https://pbs.twimg.com/profile_banners/961507184/1522190266</t>
  </si>
  <si>
    <t>https://pbs.twimg.com/profile_banners/18415581/1529329158</t>
  </si>
  <si>
    <t>https://pbs.twimg.com/profile_banners/981916602/1525834920</t>
  </si>
  <si>
    <t>https://pbs.twimg.com/profile_banners/69304018/1404160911</t>
  </si>
  <si>
    <t>https://pbs.twimg.com/profile_banners/17484818/1549721585</t>
  </si>
  <si>
    <t>https://pbs.twimg.com/profile_banners/1040678491421921280/1537724144</t>
  </si>
  <si>
    <t>https://pbs.twimg.com/profile_banners/442939875/1522095863</t>
  </si>
  <si>
    <t>https://pbs.twimg.com/profile_banners/288932222/1534297814</t>
  </si>
  <si>
    <t>https://pbs.twimg.com/profile_banners/3418617313/1447323965</t>
  </si>
  <si>
    <t>https://pbs.twimg.com/profile_banners/410894500/1540183476</t>
  </si>
  <si>
    <t>https://pbs.twimg.com/profile_banners/100834787/1550020795</t>
  </si>
  <si>
    <t>https://pbs.twimg.com/profile_banners/16028049/1542201992</t>
  </si>
  <si>
    <t>https://pbs.twimg.com/profile_banners/219321610/1549681735</t>
  </si>
  <si>
    <t>https://pbs.twimg.com/profile_banners/347874509/1440919468</t>
  </si>
  <si>
    <t>https://pbs.twimg.com/profile_banners/948793057943609344/1518986434</t>
  </si>
  <si>
    <t>https://pbs.twimg.com/profile_banners/229782891/1347994816</t>
  </si>
  <si>
    <t>https://pbs.twimg.com/profile_banners/14803134/1453652601</t>
  </si>
  <si>
    <t>https://pbs.twimg.com/profile_banners/13657922/1550079212</t>
  </si>
  <si>
    <t>https://pbs.twimg.com/profile_banners/961217832271917056/1536865769</t>
  </si>
  <si>
    <t>https://pbs.twimg.com/profile_banners/829078287615979521/1486503146</t>
  </si>
  <si>
    <t>https://pbs.twimg.com/profile_banners/14370739/1498688161</t>
  </si>
  <si>
    <t>https://pbs.twimg.com/profile_banners/2205519277/1513287146</t>
  </si>
  <si>
    <t>https://pbs.twimg.com/profile_banners/1087422174258958336/1548097488</t>
  </si>
  <si>
    <t>https://pbs.twimg.com/profile_banners/146733/1518298791</t>
  </si>
  <si>
    <t>https://pbs.twimg.com/profile_banners/50769180/1549051319</t>
  </si>
  <si>
    <t>https://pbs.twimg.com/profile_banners/158433328/1516740681</t>
  </si>
  <si>
    <t>https://pbs.twimg.com/profile_banners/449254141/1464790566</t>
  </si>
  <si>
    <t>de</t>
  </si>
  <si>
    <t>nb</t>
  </si>
  <si>
    <t>http://abs.twimg.com/images/themes/theme1/bg.png</t>
  </si>
  <si>
    <t>http://abs.twimg.com/images/themes/theme9/bg.gif</t>
  </si>
  <si>
    <t>http://abs.twimg.com/images/themes/theme14/bg.gif</t>
  </si>
  <si>
    <t>http://abs.twimg.com/images/themes/theme19/bg.gif</t>
  </si>
  <si>
    <t>http://abs.twimg.com/images/themes/theme13/bg.gif</t>
  </si>
  <si>
    <t>http://abs.twimg.com/images/themes/theme4/bg.gif</t>
  </si>
  <si>
    <t>http://abs.twimg.com/images/themes/theme18/bg.gif</t>
  </si>
  <si>
    <t>http://abs.twimg.com/images/themes/theme7/bg.gif</t>
  </si>
  <si>
    <t>http://abs.twimg.com/images/themes/theme15/bg.png</t>
  </si>
  <si>
    <t>http://abs.twimg.com/images/themes/theme2/bg.gif</t>
  </si>
  <si>
    <t>http://abs.twimg.com/images/themes/theme6/bg.gif</t>
  </si>
  <si>
    <t>http://abs.twimg.com/images/themes/theme5/bg.gif</t>
  </si>
  <si>
    <t>http://abs.twimg.com/images/themes/theme3/bg.gif</t>
  </si>
  <si>
    <t>http://pbs.twimg.com/profile_background_images/274304922/CM_TwitterBack.jpg</t>
  </si>
  <si>
    <t>http://abs.twimg.com/images/themes/theme12/bg.gif</t>
  </si>
  <si>
    <t>http://abs.twimg.com/images/themes/theme10/bg.gif</t>
  </si>
  <si>
    <t>http://pbs.twimg.com/profile_images/1058404864596729864/1cMQW0Dc_normal.jpg</t>
  </si>
  <si>
    <t>http://pbs.twimg.com/profile_images/1083787262582759424/M0M42jPr_normal.jpg</t>
  </si>
  <si>
    <t>http://pbs.twimg.com/profile_images/1077831890231422978/OzkphwcT_normal.jpg</t>
  </si>
  <si>
    <t>http://pbs.twimg.com/profile_images/1073945156255137792/7VSscaFW_normal.jpg</t>
  </si>
  <si>
    <t>http://pbs.twimg.com/profile_images/487714702743449600/ltCkMOx9_normal.jpeg</t>
  </si>
  <si>
    <t>http://pbs.twimg.com/profile_images/793505804922056705/C_TTTKE6_normal.jpg</t>
  </si>
  <si>
    <t>http://pbs.twimg.com/profile_images/930487379684716550/gSyxNkp4_normal.jpg</t>
  </si>
  <si>
    <t>http://pbs.twimg.com/profile_images/705087700269817857/yv1jLeHt_normal.jpg</t>
  </si>
  <si>
    <t>http://pbs.twimg.com/profile_images/1085664347769065473/herUhy5f_normal.jpg</t>
  </si>
  <si>
    <t>http://pbs.twimg.com/profile_images/1039686311664267264/85QtIAVS_normal.jpg</t>
  </si>
  <si>
    <t>http://pbs.twimg.com/profile_images/1032296793042706434/zTUDurd7_normal.jpg</t>
  </si>
  <si>
    <t>http://pbs.twimg.com/profile_images/807662913649422336/bIBS48Bq_normal.jpg</t>
  </si>
  <si>
    <t>http://pbs.twimg.com/profile_images/1029398475048280064/p3qzfPPD_normal.jpg</t>
  </si>
  <si>
    <t>http://pbs.twimg.com/profile_images/871081448358334464/mx778QP5_normal.jpg</t>
  </si>
  <si>
    <t>http://pbs.twimg.com/profile_images/1000131156472315904/TfTJ3RWM_normal.jpg</t>
  </si>
  <si>
    <t>http://pbs.twimg.com/profile_images/936355772996472838/4G1duIPW_normal.jpg</t>
  </si>
  <si>
    <t>http://pbs.twimg.com/profile_images/1093640554267594752/YTZePmoT_normal.jpg</t>
  </si>
  <si>
    <t>http://pbs.twimg.com/profile_images/963583273992704006/uC6KfMYp_normal.jpg</t>
  </si>
  <si>
    <t>http://pbs.twimg.com/profile_images/877950251927093250/P4G-P14o_normal.jpg</t>
  </si>
  <si>
    <t>http://pbs.twimg.com/profile_images/1042512519510798336/8FxHyL_N_normal.jpg</t>
  </si>
  <si>
    <t>http://pbs.twimg.com/profile_images/414052556906573826/e1WklIqY_normal.png</t>
  </si>
  <si>
    <t>http://pbs.twimg.com/profile_images/420046867477438465/82tGXW5p_normal.png</t>
  </si>
  <si>
    <t>http://pbs.twimg.com/profile_images/1939361799/CCElogoHiRes__2__normal.jpg</t>
  </si>
  <si>
    <t>http://pbs.twimg.com/profile_images/816334940732325888/BVH3Vu6o_normal.jpg</t>
  </si>
  <si>
    <t>http://pbs.twimg.com/profile_images/817502654725296129/gL3moZlE_normal.jpg</t>
  </si>
  <si>
    <t>http://pbs.twimg.com/profile_images/950692768392740866/PLgjQVi__normal.jpg</t>
  </si>
  <si>
    <t>http://pbs.twimg.com/profile_images/741462125/n289040351411_6145_normal.jpg</t>
  </si>
  <si>
    <t>http://pbs.twimg.com/profile_images/650093717970223105/rHHGj2pI_normal.jpg</t>
  </si>
  <si>
    <t>http://pbs.twimg.com/profile_images/814893405650067457/gcdEnn7u_normal.jpg</t>
  </si>
  <si>
    <t>http://pbs.twimg.com/profile_images/751182702502490112/WOvX5mYF_normal.jpg</t>
  </si>
  <si>
    <t>http://pbs.twimg.com/profile_images/494939870653997056/sKRv4aRS_normal.jpeg</t>
  </si>
  <si>
    <t>http://pbs.twimg.com/profile_images/847200464684728320/cWY0UMGU_normal.jpg</t>
  </si>
  <si>
    <t>http://pbs.twimg.com/profile_images/862396982882598912/vvRITssb_normal.jpg</t>
  </si>
  <si>
    <t>http://pbs.twimg.com/profile_images/1096428723040071680/iS7xXqHl_normal.jpg</t>
  </si>
  <si>
    <t>http://pbs.twimg.com/profile_images/878354521285693440/-rKCcjvP_normal.jpg</t>
  </si>
  <si>
    <t>http://pbs.twimg.com/profile_images/1095367445706141697/A-8fLxqU_normal.jpg</t>
  </si>
  <si>
    <t>http://pbs.twimg.com/profile_images/818584039678324736/XOovQ30f_normal.jpg</t>
  </si>
  <si>
    <t>http://pbs.twimg.com/profile_images/847205655265951744/fDRBoPHM_normal.jpg</t>
  </si>
  <si>
    <t>http://pbs.twimg.com/profile_images/993957146520948739/6RECydax_normal.jpg</t>
  </si>
  <si>
    <t>http://pbs.twimg.com/profile_images/1094748830086688769/n-A_Icha_normal.jpg</t>
  </si>
  <si>
    <t>http://pbs.twimg.com/profile_images/874462652126384128/vo1rn_TI_normal.jpg</t>
  </si>
  <si>
    <t>http://pbs.twimg.com/profile_images/1016665985967849473/6vabMQtd_normal.jpg</t>
  </si>
  <si>
    <t>http://pbs.twimg.com/profile_images/632228259879628800/-gvVhzPn_normal.png</t>
  </si>
  <si>
    <t>http://pbs.twimg.com/profile_images/1075466548490297344/vtMpVoKA_normal.jpg</t>
  </si>
  <si>
    <t>http://pbs.twimg.com/profile_images/378800000068912305/50291c00b43e25c67e68b669f5ef1071_normal.png</t>
  </si>
  <si>
    <t>http://pbs.twimg.com/profile_images/2652401850/6e775836d4000d87a944ef6de0031464_normal.png</t>
  </si>
  <si>
    <t>http://pbs.twimg.com/profile_images/1096078627903541248/L2BU3nTQ_normal.jpg</t>
  </si>
  <si>
    <t>http://pbs.twimg.com/profile_images/929046879807029248/coEzZeme_normal.jpg</t>
  </si>
  <si>
    <t>http://pbs.twimg.com/profile_images/1095199158871384070/kaXbH6y5_normal.jpg</t>
  </si>
  <si>
    <t>http://pbs.twimg.com/profile_images/1089983714132520960/X3Jb-CW2_normal.jpg</t>
  </si>
  <si>
    <t>http://pbs.twimg.com/profile_images/877624096590352386/OXA21XOP_normal.jpg</t>
  </si>
  <si>
    <t>http://pbs.twimg.com/profile_images/1076293842020626433/nW9ek0qR_normal.jpg</t>
  </si>
  <si>
    <t>http://pbs.twimg.com/profile_images/593883868270231552/rICnQsFj_normal.jpg</t>
  </si>
  <si>
    <t>http://pbs.twimg.com/profile_images/1081268534397800448/31ZFfG_I_normal.jpg</t>
  </si>
  <si>
    <t>http://pbs.twimg.com/profile_images/948227960510734342/VcY0MFWB_normal.jpg</t>
  </si>
  <si>
    <t>http://pbs.twimg.com/profile_images/1044088637296709632/TXC15fjB_normal.jpg</t>
  </si>
  <si>
    <t>http://pbs.twimg.com/profile_images/427235857603371008/hoSv-C21_normal.png</t>
  </si>
  <si>
    <t>http://pbs.twimg.com/profile_images/692813774869262337/p8P89fjP_normal.png</t>
  </si>
  <si>
    <t>http://pbs.twimg.com/profile_images/694238257102483456/6JzhOxJt_normal.jpg</t>
  </si>
  <si>
    <t>http://pbs.twimg.com/profile_images/1328579186/twitterphoto_normal.jpg</t>
  </si>
  <si>
    <t>http://pbs.twimg.com/profile_images/483707042670985216/sbm2VlQE_normal.jpeg</t>
  </si>
  <si>
    <t>http://pbs.twimg.com/profile_images/498915107468894208/wwnRgOB9_normal.png</t>
  </si>
  <si>
    <t>http://pbs.twimg.com/profile_images/948795273681104897/hFMDXtZB_normal.jpg</t>
  </si>
  <si>
    <t>http://pbs.twimg.com/profile_images/923667780649357314/YTM1dNv6_normal.jpg</t>
  </si>
  <si>
    <t>http://pbs.twimg.com/profile_images/1043674143978340352/r6e9MnFt_normal.jpg</t>
  </si>
  <si>
    <t>http://pbs.twimg.com/profile_images/829080204387577856/GPiWtbmC_normal.jpg</t>
  </si>
  <si>
    <t>http://pbs.twimg.com/profile_images/1408216501/OKaytwittericon_normal.jpg</t>
  </si>
  <si>
    <t>http://pbs.twimg.com/profile_images/3161626332/a64daa407da2f6ab4d5b08c440aaa044_normal.jpeg</t>
  </si>
  <si>
    <t>http://pbs.twimg.com/profile_images/926303888365510656/IHt-GEhl_normal.jpg</t>
  </si>
  <si>
    <t>http://pbs.twimg.com/profile_images/954132096926101504/yjPO1OlX_normal.jpg</t>
  </si>
  <si>
    <t>http://pbs.twimg.com/profile_images/1015289836939370496/h-XJF3AR_normal.jpg</t>
  </si>
  <si>
    <t>Open Twitter Page for This Person</t>
  </si>
  <si>
    <t>https://twitter.com/canbyherald</t>
  </si>
  <si>
    <t>https://twitter.com/valleytimes</t>
  </si>
  <si>
    <t>https://twitter.com/cntrloregonian</t>
  </si>
  <si>
    <t>https://twitter.com/mojatt</t>
  </si>
  <si>
    <t>https://twitter.com/gresham_outlook</t>
  </si>
  <si>
    <t>https://twitter.com/estacada_news</t>
  </si>
  <si>
    <t>https://twitter.com/sandypost</t>
  </si>
  <si>
    <t>https://twitter.com/nwfisch</t>
  </si>
  <si>
    <t>https://twitter.com/openloop</t>
  </si>
  <si>
    <t>https://twitter.com/brewerbi</t>
  </si>
  <si>
    <t>https://twitter.com/tives</t>
  </si>
  <si>
    <t>https://twitter.com/ptskahill</t>
  </si>
  <si>
    <t>https://twitter.com/bradfreidhof</t>
  </si>
  <si>
    <t>https://twitter.com/iowabottlebill</t>
  </si>
  <si>
    <t>https://twitter.com/deeplezpower</t>
  </si>
  <si>
    <t>https://twitter.com/connollymer</t>
  </si>
  <si>
    <t>https://twitter.com/utahan15</t>
  </si>
  <si>
    <t>https://twitter.com/erinbode</t>
  </si>
  <si>
    <t>https://twitter.com/robinrashell</t>
  </si>
  <si>
    <t>https://twitter.com/heyitsaesh</t>
  </si>
  <si>
    <t>https://twitter.com/rodrdomi2692</t>
  </si>
  <si>
    <t>https://twitter.com/cartercraft</t>
  </si>
  <si>
    <t>https://twitter.com/dougcasler1</t>
  </si>
  <si>
    <t>https://twitter.com/ndudley1</t>
  </si>
  <si>
    <t>https://twitter.com/ricktrilsch</t>
  </si>
  <si>
    <t>https://twitter.com/wcp</t>
  </si>
  <si>
    <t>https://twitter.com/tomsherwood</t>
  </si>
  <si>
    <t>https://twitter.com/kojoshow</t>
  </si>
  <si>
    <t>https://twitter.com/dhplover</t>
  </si>
  <si>
    <t>https://twitter.com/oskyherald</t>
  </si>
  <si>
    <t>https://twitter.com/rationaldoge</t>
  </si>
  <si>
    <t>https://twitter.com/mprnews</t>
  </si>
  <si>
    <t>https://twitter.com/peaz_org</t>
  </si>
  <si>
    <t>https://twitter.com/treehousereal</t>
  </si>
  <si>
    <t>https://twitter.com/connrecyclers</t>
  </si>
  <si>
    <t>https://twitter.com/connfood</t>
  </si>
  <si>
    <t>https://twitter.com/pearsesam</t>
  </si>
  <si>
    <t>https://twitter.com/arforcdl</t>
  </si>
  <si>
    <t>https://twitter.com/laurenguilette</t>
  </si>
  <si>
    <t>https://twitter.com/indoorkitty3000</t>
  </si>
  <si>
    <t>https://twitter.com/snapnhiss</t>
  </si>
  <si>
    <t>https://twitter.com/cyrilmay1</t>
  </si>
  <si>
    <t>https://twitter.com/woburnpatch</t>
  </si>
  <si>
    <t>https://twitter.com/lily_oh_lily_</t>
  </si>
  <si>
    <t>https://twitter.com/sf_washington</t>
  </si>
  <si>
    <t>https://twitter.com/wastategov</t>
  </si>
  <si>
    <t>https://twitter.com/wasendemocrats</t>
  </si>
  <si>
    <t>https://twitter.com/govinslee</t>
  </si>
  <si>
    <t>https://twitter.com/markoliias</t>
  </si>
  <si>
    <t>https://twitter.com/mountaindairy</t>
  </si>
  <si>
    <t>https://twitter.com/theshipatnorth</t>
  </si>
  <si>
    <t>https://twitter.com/isasenior</t>
  </si>
  <si>
    <t>https://twitter.com/esjpa</t>
  </si>
  <si>
    <t>https://twitter.com/uozerowaste</t>
  </si>
  <si>
    <t>https://twitter.com/stainlessstraw</t>
  </si>
  <si>
    <t>https://twitter.com/nygovcuomo</t>
  </si>
  <si>
    <t>https://twitter.com/daswenson</t>
  </si>
  <si>
    <t>https://twitter.com/iowastateu</t>
  </si>
  <si>
    <t>https://twitter.com/jamesqlynch</t>
  </si>
  <si>
    <t>https://twitter.com/nickhoefer</t>
  </si>
  <si>
    <t>https://twitter.com/rollingorganic1</t>
  </si>
  <si>
    <t>https://twitter.com/mrharmerpe</t>
  </si>
  <si>
    <t>https://twitter.com/iaindycarfan</t>
  </si>
  <si>
    <t>https://twitter.com/wasteadvantage</t>
  </si>
  <si>
    <t>https://twitter.com/ehhi</t>
  </si>
  <si>
    <t>https://twitter.com/woc1420am</t>
  </si>
  <si>
    <t>https://twitter.com/jonorcutt</t>
  </si>
  <si>
    <t>https://twitter.com/citizensenviro</t>
  </si>
  <si>
    <t>https://twitter.com/riverkeeper</t>
  </si>
  <si>
    <t>https://twitter.com/nrdc</t>
  </si>
  <si>
    <t>https://twitter.com/bradlander</t>
  </si>
  <si>
    <t>https://twitter.com/glenn_mcan</t>
  </si>
  <si>
    <t>https://twitter.com/jennifershirsch</t>
  </si>
  <si>
    <t>https://twitter.com/globegazette</t>
  </si>
  <si>
    <t>https://twitter.com/markhassoregon</t>
  </si>
  <si>
    <t>https://twitter.com/juleskbailey</t>
  </si>
  <si>
    <t>https://twitter.com/orbottledrop</t>
  </si>
  <si>
    <t>https://twitter.com/joelgerlach</t>
  </si>
  <si>
    <t>https://twitter.com/scj</t>
  </si>
  <si>
    <t>https://twitter.com/cappellimiles</t>
  </si>
  <si>
    <t>https://twitter.com/oregonson</t>
  </si>
  <si>
    <t>https://twitter.com/progressivemrs</t>
  </si>
  <si>
    <t>https://twitter.com/repcicilline</t>
  </si>
  <si>
    <t>https://twitter.com/janicebranam1</t>
  </si>
  <si>
    <t>https://twitter.com/ac360</t>
  </si>
  <si>
    <t>https://twitter.com/legiscanct</t>
  </si>
  <si>
    <t>https://twitter.com/vhd_feminist</t>
  </si>
  <si>
    <t>https://twitter.com/libbycwatson</t>
  </si>
  <si>
    <t>https://twitter.com/guyendorekaiser</t>
  </si>
  <si>
    <t>https://twitter.com/jeremyebslarge</t>
  </si>
  <si>
    <t>https://twitter.com/skye_aspden</t>
  </si>
  <si>
    <t>https://twitter.com/_kayla_bayla__</t>
  </si>
  <si>
    <t>https://twitter.com/bitchimlying</t>
  </si>
  <si>
    <t>https://twitter.com/kaylyn60</t>
  </si>
  <si>
    <t>https://twitter.com/senatedems</t>
  </si>
  <si>
    <t>https://twitter.com/epa</t>
  </si>
  <si>
    <t>https://twitter.com/billmaher</t>
  </si>
  <si>
    <t>https://twitter.com/iowamsanthrope</t>
  </si>
  <si>
    <t>https://twitter.com/chuckriegle</t>
  </si>
  <si>
    <t>https://twitter.com/cri_recycle</t>
  </si>
  <si>
    <t>https://twitter.com/buffyb45</t>
  </si>
  <si>
    <t>https://twitter.com/kvossmer</t>
  </si>
  <si>
    <t>https://twitter.com/wallingforddems</t>
  </si>
  <si>
    <t>https://twitter.com/vermontedition</t>
  </si>
  <si>
    <t>https://twitter.com/robinscheu</t>
  </si>
  <si>
    <t>https://twitter.com/vthousedems</t>
  </si>
  <si>
    <t>https://twitter.com/iknowbo</t>
  </si>
  <si>
    <t>https://twitter.com/heyitscarolyn</t>
  </si>
  <si>
    <t>https://twitter.com/alpipkin</t>
  </si>
  <si>
    <t>https://twitter.com/freetexas2</t>
  </si>
  <si>
    <t>https://twitter.com/thephoolish1</t>
  </si>
  <si>
    <t>https://twitter.com/et109_</t>
  </si>
  <si>
    <t>https://twitter.com/bakkenbill1964</t>
  </si>
  <si>
    <t>https://twitter.com/paparutledge</t>
  </si>
  <si>
    <t>https://twitter.com/ncelenviro</t>
  </si>
  <si>
    <t>https://twitter.com/repgalonski</t>
  </si>
  <si>
    <t>https://twitter.com/davesilberman</t>
  </si>
  <si>
    <t>https://twitter.com/acdcvt</t>
  </si>
  <si>
    <t>https://twitter.com/kjan1220</t>
  </si>
  <si>
    <t>https://twitter.com/kglonews</t>
  </si>
  <si>
    <t>https://twitter.com/kiwaradio</t>
  </si>
  <si>
    <t>https://twitter.com/fireprotraining</t>
  </si>
  <si>
    <t>https://twitter.com/mikevonirvin</t>
  </si>
  <si>
    <t>https://twitter.com/nohogwash</t>
  </si>
  <si>
    <t>https://twitter.com/nohogwashnews</t>
  </si>
  <si>
    <t>https://twitter.com/nohogwashgolf</t>
  </si>
  <si>
    <t>https://twitter.com/timtitanium</t>
  </si>
  <si>
    <t>https://twitter.com/nohogwashpod</t>
  </si>
  <si>
    <t>https://twitter.com/tollniche</t>
  </si>
  <si>
    <t>https://twitter.com/wcfcourier</t>
  </si>
  <si>
    <t>https://twitter.com/jgroves</t>
  </si>
  <si>
    <t>https://twitter.com/wamu885</t>
  </si>
  <si>
    <t>https://twitter.com/cbjournal</t>
  </si>
  <si>
    <t>https://twitter.com/iowabar</t>
  </si>
  <si>
    <t>https://twitter.com/radioiowa</t>
  </si>
  <si>
    <t>https://twitter.com/simply__zah</t>
  </si>
  <si>
    <t>https://twitter.com/mirlagerfield</t>
  </si>
  <si>
    <t>https://twitter.com/pauldeaton_ia</t>
  </si>
  <si>
    <t>https://twitter.com/lltwing</t>
  </si>
  <si>
    <t>https://twitter.com/staedart</t>
  </si>
  <si>
    <t>https://twitter.com/mswconsultants</t>
  </si>
  <si>
    <t>https://twitter.com/recyclinghero</t>
  </si>
  <si>
    <t>https://twitter.com/dcleif</t>
  </si>
  <si>
    <t>https://twitter.com/brad4abi</t>
  </si>
  <si>
    <t>https://twitter.com/iowaabi</t>
  </si>
  <si>
    <t>https://twitter.com/mike4abi</t>
  </si>
  <si>
    <t>https://twitter.com/tonyrios_pr</t>
  </si>
  <si>
    <t>https://twitter.com/billfinchbpt</t>
  </si>
  <si>
    <t>https://twitter.com/cryen4</t>
  </si>
  <si>
    <t>https://twitter.com/joeannh</t>
  </si>
  <si>
    <t>https://twitter.com/lwvneedhamma</t>
  </si>
  <si>
    <t>https://twitter.com/masssierraclub</t>
  </si>
  <si>
    <t>https://twitter.com/janet_masspirg</t>
  </si>
  <si>
    <t>https://twitter.com/nwecotours</t>
  </si>
  <si>
    <t>https://twitter.com/branbrez</t>
  </si>
  <si>
    <t>https://twitter.com/rrecycling</t>
  </si>
  <si>
    <t>https://twitter.com/wastecounter</t>
  </si>
  <si>
    <t>https://twitter.com/timesfreepress</t>
  </si>
  <si>
    <t>https://twitter.com/ltterfreephilly</t>
  </si>
  <si>
    <t>https://twitter.com/gra_zer</t>
  </si>
  <si>
    <t>https://twitter.com/mhartnettradio</t>
  </si>
  <si>
    <t>https://twitter.com/nerecycling</t>
  </si>
  <si>
    <t>https://twitter.com/john_moorman_jr</t>
  </si>
  <si>
    <t>https://twitter.com/wawarah</t>
  </si>
  <si>
    <t>https://twitter.com/ldsdemsoregon</t>
  </si>
  <si>
    <t>https://twitter.com/scrapindustry</t>
  </si>
  <si>
    <t>https://twitter.com/uporoff</t>
  </si>
  <si>
    <t>https://twitter.com/dmregister</t>
  </si>
  <si>
    <t>https://twitter.com/claire4iowa</t>
  </si>
  <si>
    <t>https://twitter.com/repgaskill81</t>
  </si>
  <si>
    <t>https://twitter.com/gazettedotcom</t>
  </si>
  <si>
    <t>https://twitter.com/okayhenderson</t>
  </si>
  <si>
    <t>https://twitter.com/fuelingiowa</t>
  </si>
  <si>
    <t>https://twitter.com/blakeatiowa</t>
  </si>
  <si>
    <t>https://twitter.com/r</t>
  </si>
  <si>
    <t>https://twitter.com/jmeniates</t>
  </si>
  <si>
    <t>https://twitter.com/ingrahamangle</t>
  </si>
  <si>
    <t>https://twitter.com/wastatearchives</t>
  </si>
  <si>
    <t>https://twitter.com/kcelections</t>
  </si>
  <si>
    <t>canbyherald
RT @ValleyTimes: Oregon recycled
90% of the containers covered by
its bottle deposit system. The
rate jumped from 64 percent just
two years…</t>
  </si>
  <si>
    <t>valleytimes
Oregon recycled 90% of the containers
covered by its bottle deposit system.
The rate jumped from 64 percent
just two years ago https://t.co/TLqNWgmm0C</t>
  </si>
  <si>
    <t>cntrloregonian
RT @ValleyTimes: Oregon recycled
90% of the containers covered by
its bottle deposit system. The
rate jumped from 64 percent just
two years…</t>
  </si>
  <si>
    <t>mojatt
RT @ValleyTimes: Oregon recycled
90% of the containers covered by
its bottle deposit system. The
rate jumped from 64 percent just
two yearsâ€¦</t>
  </si>
  <si>
    <t>gresham_outlook
RT @Estacada_News: Oregon recycled
90% of the containers covered by
its bottle deposit system. The
rate jumped from 64 percent just
two yeaâ€¦</t>
  </si>
  <si>
    <t>estacada_news
Oregon recycled 90% of the containers
covered by its bottle deposit system.
The rate jumped from 64 percent
just two years ago https://t.co/Vqp3fZmuXM</t>
  </si>
  <si>
    <t>sandypost
RT @Estacada_News: Oregon recycled
90% of the containers covered by
its bottle deposit system. The
rate jumped from 64 percent just
two yeaâ€¦</t>
  </si>
  <si>
    <t>nwfisch
Also working on bottle bill front
#ialegis</t>
  </si>
  <si>
    <t>openloop
Great idea imo. The metal has value
everywhere. Oregon Bottle Bill
- Wikipedia https://t.co/ovjRgSMUrq</t>
  </si>
  <si>
    <t>brewerbi
Pamplin Media Group - Expansion
of Bottle Bill program results
in 90 percent recycling rate https://t.co/g6nhM0zXdb</t>
  </si>
  <si>
    <t>tives
By comparison, Connecticut's return
rate was around 49 percent when
@ptskahill reported on this in
2017. https://t.co/WNOAqlgOXU</t>
  </si>
  <si>
    <t>ptskahill
RT @tives: By comparison, Connecticut's
return rate was around 49 percent
when @ptskahill reported on this
in 2017. https://t.co/WNOAqlgOXU</t>
  </si>
  <si>
    <t>bradfreidhof
RT @IowaBottleBill: Thank you Representative
Andy McKean for introducing legislation
to expand the bottle bill to include
water, juice andâ€¦</t>
  </si>
  <si>
    <t>iowabottlebill
To keep our popular @IowaBottleBill
successful, we've got to upgrade!
It's time for a deposit on water
bottles! Via @RadioIowa @okayhenderson
https://t.co/09UPBbNuYt #bottlebill
#ialegis #plasticwaste</t>
  </si>
  <si>
    <t>deeplezpower
@ConnollyMer I am such a fr3@k
4 bottledrop and bottle deposit
- it's like: I do grow increasing
critical of oregon as a settler
colonial state but goddamnit if
I don't love our bottle bill</t>
  </si>
  <si>
    <t xml:space="preserve">connollymer
</t>
  </si>
  <si>
    <t>utahan15
@RobinRashell @ErinBode you could
call the bottle bill~</t>
  </si>
  <si>
    <t xml:space="preserve">erinbode
</t>
  </si>
  <si>
    <t xml:space="preserve">robinrashell
</t>
  </si>
  <si>
    <t>heyitsaesh
@rodrdomi2692 The Oregon Bottle
Bill was passed before I was born,
so it has always been engrained
in me to recycle cans. It is painful
for me to see someone toss a bottle
or can into the trash instead of
a recycle bin, deposit or not!</t>
  </si>
  <si>
    <t xml:space="preserve">rodrdomi2692
</t>
  </si>
  <si>
    <t>cartercraft
RT @dougcasler1: We need a national
bottle bill! #NationalBottleBill
Oregon Bottle Deposit System Hits
90 Percent Redemption Rate https:/â€¦</t>
  </si>
  <si>
    <t>dougcasler1
We need a national bottle bill!
#NationalBottleBill Oregon Bottle
Deposit System Hits 90 Percent
Redemption Rate https://t.co/kfjEzFfeEp</t>
  </si>
  <si>
    <t>ndudley1
RT @dougcasler1: We need a national
bottle bill! #NationalBottleBill
Oregon Bottle Deposit System Hits
90 Percent Redemption Rate https:/â€¦</t>
  </si>
  <si>
    <t>ricktrilsch
@tomsherwood @kojoshow @wcp I remember
in 87 when DC residents tried to
pass a Bottle Bill through initiative.
It lost. The beverage and bottling
industry spent heavily and pro-BB
couldn't match spending. Plus churches
opposed since it didn't cover liquor
bottles, only carbonated drinks.</t>
  </si>
  <si>
    <t xml:space="preserve">wcp
</t>
  </si>
  <si>
    <t xml:space="preserve">tomsherwood
</t>
  </si>
  <si>
    <t xml:space="preserve">kojoshow
</t>
  </si>
  <si>
    <t>dhplover
Laura: "My Gods Bill, you smell
of piss!" Bill: "There's no bathroom
in that Raptor." Laura: "You couldn't
have done it in a bottle?" Bill:
"I forgot to bring one. Look, do
we have to walk about this now?"
#BSG</t>
  </si>
  <si>
    <t>oskyherald
The "bottle bill" got some discussion
during the most recent Eggs and
Issues session. https://t.co/0h0vljj5Ze</t>
  </si>
  <si>
    <t>rationaldoge
Correct me if I'm wrong, but I
don't think we've seen a bottle
bill in Minnesota since Willard
Munger was alive. Odd for a state
that prides itself on its environment.
https://t.co/Dw4t4ZlTWT via @mprnews</t>
  </si>
  <si>
    <t xml:space="preserve">mprnews
</t>
  </si>
  <si>
    <t>peaz_org
Expand Connecticut's bottle bill,
reduce plastic waste - The CT Mirror
#plastic #waste #sea #ocean #animals
https://t.co/t9uNB1ePDV Follow
us for more!</t>
  </si>
  <si>
    <t>treehousereal
#Oregon Bottle Bill program results
in 90% recycling rate that's NINETY!
Now this is doing something about
#Plastic in the #oceans https://t.co/pt8gZkFOjL</t>
  </si>
  <si>
    <t>connrecyclers
RT @connfood: Connecticut’s grocery
stores redeem over 625 million
containers per year and provide
a valuable community service. https://t…</t>
  </si>
  <si>
    <t>connfood
Connecticut’s grocery stores redeem
over 625 million containers per
year and provide a valuable community
service. https://t.co/ifhTkrap80</t>
  </si>
  <si>
    <t>pearsesam
Consider that more plastic has
been produced since 2010 than over
the past century. It's not a by-product
or a 'necessary evil' it's an industry
in its own right where success
will be measured by plastic produced
by the ton. Where's it going? Nowhere.
https://t.co/Z2KwgzaPLa</t>
  </si>
  <si>
    <t>arforcdl
We want to see a #BottleBill in
#Arkansas! #arforcdl #itmakesCENTS
#morerecycling #lesslandfill #moreincentive
#lesslitter #thenaturalstate https://t.co/UkDecH3rGw</t>
  </si>
  <si>
    <t>laurenguilette
RT @ARforCDL: We want to see a
#BottleBill in #Arkansas! #arforcdl
#itmakesCENTS #morerecycling #lesslandfill
#moreincentive #lesslitter #…</t>
  </si>
  <si>
    <t>indoorkitty3000
@snapnhiss I really wish Tennessee
had passed a bottle bill in exchange
for selling wine in grocery stores.
It would have made a huge difference.</t>
  </si>
  <si>
    <t xml:space="preserve">snapnhiss
</t>
  </si>
  <si>
    <t>cyrilmay1
RT @connfood: Connecticut’s grocery
stores redeem over 625 million
containers per year and provide
a valuable community service. https://t…</t>
  </si>
  <si>
    <t>woburnpatch
Woburn Mayor Wants Nips Covered
In Bottle Bill https://t.co/9GYrpecOhq</t>
  </si>
  <si>
    <t>lily_oh_lily_
@MarkoLiias Thank you and that
is all good. However the Bottle
Bill gives incentive - will boost
recycling - and has worked fantastic
in other states.</t>
  </si>
  <si>
    <t xml:space="preserve">sf_washington
</t>
  </si>
  <si>
    <t xml:space="preserve">wastategov
</t>
  </si>
  <si>
    <t xml:space="preserve">wasendemocrats
</t>
  </si>
  <si>
    <t xml:space="preserve">govinslee
</t>
  </si>
  <si>
    <t xml:space="preserve">markoliias
</t>
  </si>
  <si>
    <t>mountaindairy
RT @connfood: Connecticut’s grocery
stores redeem over 625 million
containers per year and provide
a valuable community service. https://t…</t>
  </si>
  <si>
    <t>theshipatnorth
These Shippers started the process
for getting their #bottlebill to
the house floor. We know that STEM
extends into conservationist initiatives
@theshipatnorth. Can’t wait to
see this come to fruition in 2020.
#wearetheship #ourschoolSTEMs #naturalclassroom
https://t.co/q07CI7oqhv</t>
  </si>
  <si>
    <t>isasenior
RT @theshipatnorth: These Shippers
started the process for getting
their #bottlebill to the house
floor. We know that STEM extends
into con…</t>
  </si>
  <si>
    <t>esjpa
As #bottlebill discussions loom
&amp;amp; we continue to talk about
how to tackle shrinking markets
for #recyclables, we spotted the
new Mountain Dew Amp Game Fuel
cans here in the wild in CA. The
cans feature a resealable plastic
tab and are designed for gamers.
https://t.co/qkvsc5Xl9H https://t.co/uXuktfPxgL</t>
  </si>
  <si>
    <t>uozerowaste
YAY!!! Oregon reached a 90% bottle
recycling rate!!! #Recycling #BottleBill
#BottleReturn https://t.co/ycp4JpLowT</t>
  </si>
  <si>
    <t>stainlessstraw
RT @NYGovCuomo: Plastic bags are
trash. I’m including provisions
in my executive budget to ban single-use
plastic bags and expand New York…</t>
  </si>
  <si>
    <t>nygovcuomo
Plastic bags are trash. I’m including
provisions in my executive budget
to ban single-use plastic bags
and expand New York's Bottle Bill
to make most non-alcoholic drink
containers eligible for 5 cent
redemption. Let's protect our environment.
https://t.co/71DjHpYHEV</t>
  </si>
  <si>
    <t>daswenson
RT @jamesqlynch: Iowa's "beautiful"
40-year-old @IowaBottleBill "falling
apart" @IowaStateU economist tells
#ialegis: https://t.co/opQHZGAV…</t>
  </si>
  <si>
    <t xml:space="preserve">iowastateu
</t>
  </si>
  <si>
    <t>jamesqlynch
Iowa's "beautiful" 40-year-old
@IowaBottleBill "falling apart"
@IowaStateU economist tells #ialegis:
https://t.co/opQHZGAVFs #iapolitics</t>
  </si>
  <si>
    <t>nickhoefer
RT @jamesqlynch: Iowa's "beautiful"
40-year-old @IowaBottleBill "falling
apart" @IowaStateU economist tells
#ialegis: https://t.co/opQHZGAV…</t>
  </si>
  <si>
    <t>rollingorganic1
RT @jamesqlynch: Iowa's "beautiful"
40-year-old @IowaBottleBill "falling
apart" @IowaStateU economist tells
#ialegis: https://t.co/opQHZGAV…</t>
  </si>
  <si>
    <t>mrharmerpe
Doubling the return and expanding
the program would be a great thing
for the recycling program. https://t.co/BNthDtzutH</t>
  </si>
  <si>
    <t>iaindycarfan
RT @MrHarmerPE: Doubling the return
and expanding the program would
be a great thing for the recycling
program. https://t.co/BNthDtzutH</t>
  </si>
  <si>
    <t>wasteadvantage
Expand Connecticut’s Bottle Bill,
Reduce Plastic Waste https://t.co/J91CQbtnjp
https://t.co/urgmTq248B</t>
  </si>
  <si>
    <t>ehhi
https://t.co/QI85chy6xz Expand
Connecticut's bottle bill, reduce
plastic waste Maine's container
redemption act sets a good example
by NANCY ALDERMAN FEBRUARY 5, 2019
Placing a monetary fee on beverage
containers means that most of them
will be returned and redeemed for
money https://t.co/2YYpZGAQXb</t>
  </si>
  <si>
    <t>woc1420am
Becoming sunny today, continued
windy, high around 12. Today on
AMQC: --Bezos accuses "Enquirer"
of extortion --Iowa ban on cell
phones --Scott County mental health
--Iowa's bottle bill falling apart
344-1420! https://t.co/issxCKUUu2</t>
  </si>
  <si>
    <t>jonorcutt
RT @bradlander: Just like @nrdc
@riverkeeper @citizensenviro. I'm
glad @NYGovCuomo recognizes it's
time to end plastic bag waste.
But a fee…</t>
  </si>
  <si>
    <t xml:space="preserve">citizensenviro
</t>
  </si>
  <si>
    <t xml:space="preserve">riverkeeper
</t>
  </si>
  <si>
    <t xml:space="preserve">nrdc
</t>
  </si>
  <si>
    <t>bradlander
Just like @nrdc @riverkeeper @citizensenviro.
I'm glad @NYGovCuomo recognizes
it's time to end plastic bag waste.
But a fee on paper/thick plastic
is needed along w/a plastic bag
ban if we want a workable solution
that truly decreases waste. https://t.co/Egqb4TDsVA
https://t.co/e0mBCiquza</t>
  </si>
  <si>
    <t>glenn_mcan
RT @bradlander: Just like @nrdc
@riverkeeper @citizensenviro. I'm
glad @NYGovCuomo recognizes it's
time to end plastic bag waste.
But a fee…</t>
  </si>
  <si>
    <t>jennifershirsch
RT @bradlander: Just like @nrdc
@riverkeeper @citizensenviro. I'm
glad @NYGovCuomo recognizes it's
time to end plastic bag waste.
But a fee…</t>
  </si>
  <si>
    <t>globegazette
Iowa’s 40-year-old Iowa bottle
bill ‘falling apart,’ economist
says https://t.co/EKpjJt4KNI https://t.co/KES6RV524a</t>
  </si>
  <si>
    <t>markhassoregon
And the winner is ... @cappellimiles
for best video from the American
Marketing Assn. My hat's off to
artist extraordinaire @joelgerlach
for creating such a fun spot. All
in the effort of keeping Oregon's
Bottle Bill strong. @ORBottleDrop
@juleskbailey https://t.co/pd8KZG2Zxy
https://t.co/ZP2ZyVcwo3</t>
  </si>
  <si>
    <t xml:space="preserve">juleskbailey
</t>
  </si>
  <si>
    <t xml:space="preserve">orbottledrop
</t>
  </si>
  <si>
    <t xml:space="preserve">joelgerlach
</t>
  </si>
  <si>
    <t>scj
Iowa’s 40-year-old Iowa bottle
bill ‘falling apart,’ economist
says https://t.co/DwyjRMaGiB https://t.co/vhP6vM96dC</t>
  </si>
  <si>
    <t xml:space="preserve">cappellimiles
</t>
  </si>
  <si>
    <t>oregonson
RT @MarkHassOregon: And the winner
is ... @cappellimiles for best
video from the American Marketing
Assn. My hat's off to artist extraordin…</t>
  </si>
  <si>
    <t>progressivemrs
@AC360 @RepCicilline Better make
sure the government is funded first.
Not sure Congress can afford another
water bottle bill like that.</t>
  </si>
  <si>
    <t xml:space="preserve">repcicilline
</t>
  </si>
  <si>
    <t>janicebranam1
RT @Progressivemrs: @AC360 @RepCicilline
Better make sure the government
is funded first. Not sure Congress
can afford another water bottl…</t>
  </si>
  <si>
    <t xml:space="preserve">ac360
</t>
  </si>
  <si>
    <t>legiscanct
SB00589 [NEW] An Act Expanding
The Bottle Bill To Include Nips
And Sports Drinks. https://t.co/8qPvMQXIqa</t>
  </si>
  <si>
    <t>vhd_feminist
@bitchimlying @_kayla_bayla__ @skye_aspden
@JeremyEBSLarge @GuyEndoreKaiser
@libbycwatson DDR (East Germany)
invented lightbulbs that lasted
more than twice as long as the
capitalist ones, but that was a
communist country not a socialist
one. Norway though, have invented
nitrogen fertilizer, gas turbine,
the aerosol can, deposit-refund
bottle bill, outboard motor etc.</t>
  </si>
  <si>
    <t xml:space="preserve">libbycwatson
</t>
  </si>
  <si>
    <t xml:space="preserve">guyendorekaiser
</t>
  </si>
  <si>
    <t xml:space="preserve">jeremyebslarge
</t>
  </si>
  <si>
    <t xml:space="preserve">skye_aspden
</t>
  </si>
  <si>
    <t xml:space="preserve">_kayla_bayla__
</t>
  </si>
  <si>
    <t xml:space="preserve">bitchimlying
</t>
  </si>
  <si>
    <t>kaylyn60
@billmaher Which is why I’m a FORMER
#Republican. In Oregon, #Republicans
brought the #bottlebill, saved
public beaches and Nixon started
the @EPA . Now the @SenateDems
represent fiscal responsibility.
#balancedbudget. Plus, I have always
been for equal rights &amp;amp; #Prochoice.</t>
  </si>
  <si>
    <t xml:space="preserve">senatedems
</t>
  </si>
  <si>
    <t xml:space="preserve">epa
</t>
  </si>
  <si>
    <t xml:space="preserve">billmaher
</t>
  </si>
  <si>
    <t>iowamsanthrope
RT @jamesqlynch: Iowa's "beautiful"
40-year-old @IowaBottleBill "falling
apart" @IowaStateU economist tells
#ialegis: https://t.co/opQHZGAV…</t>
  </si>
  <si>
    <t>chuckriegle
RT @IowaBottleBill: ICYMI, @IowaStateU
economist Dr. Dermot Hayes &amp;amp;
@CRI_Recycle Prez Susan Collins
made presentations to #ialegis
committe…</t>
  </si>
  <si>
    <t xml:space="preserve">cri_recycle
</t>
  </si>
  <si>
    <t>buffyb45
TN will have a bottle bill in 2020.
Better would be to go https://t.co/GPAyLel3n6
using glass bottles and returning
them like we used to do. https://t.co/W4Xrk0HjMp</t>
  </si>
  <si>
    <t>kvossmer
“I need another bottle” -Bill Walton
https://t.co/ouZUg4V5fv</t>
  </si>
  <si>
    <t>wallingforddems
RT @RobinScheu: Tune in to @vermontedition
tomorrow at noon to hear more about
H.74 and S.60 - bills to ban plastics
and expand the bottle…</t>
  </si>
  <si>
    <t xml:space="preserve">vermontedition
</t>
  </si>
  <si>
    <t>robinscheu
Tune in to @vermontedition tomorrow
at noon to hear more about H.74
and S.60 - bills to ban plastics
and expand the bottle bill. #vtpoli
https://t.co/n2tEuKWjP1</t>
  </si>
  <si>
    <t>vthousedems
RT @RobinScheu: Tune in to @vermontedition
tomorrow at noon to hear more about
H.74 and S.60 - bills to ban plastics
and expand the bottle…</t>
  </si>
  <si>
    <t>iknowbo
@paparutledge @alpipkin @Bakkenbill1964
@et109_ @thephoolish1 @freetexas2
@heyitsCarolyn If you dig up one
of the earliest photo's of Gov
McCall announcing the Bottle Bill,
you'll see a young, bespectacled
youth behind him. That's me. I
have changed my political party,
not my love of the environment.
Shame what is going on, now.</t>
  </si>
  <si>
    <t xml:space="preserve">heyitscarolyn
</t>
  </si>
  <si>
    <t>alpipkin
RT @IKnowBO: @paparutledge @alpipkin
@Bakkenbill1964 @et109_ @thephoolish1
@freetexas2 @heyitsCarolyn If you
dig up one of the earliest pho…</t>
  </si>
  <si>
    <t xml:space="preserve">freetexas2
</t>
  </si>
  <si>
    <t xml:space="preserve">thephoolish1
</t>
  </si>
  <si>
    <t xml:space="preserve">et109_
</t>
  </si>
  <si>
    <t xml:space="preserve">bakkenbill1964
</t>
  </si>
  <si>
    <t xml:space="preserve">paparutledge
</t>
  </si>
  <si>
    <t>ncelenviro
RT @RobinScheu: Tune in to @vermontedition
tomorrow at noon to hear more about
H.74 and S.60 - bills to ban plastics
and expand the bottle…</t>
  </si>
  <si>
    <t>repgalonski
RT @RobinScheu: Tune in to @vermontedition
tomorrow at noon to hear more about
H.74 and S.60 - bills to ban plastics
and expand the bottle…</t>
  </si>
  <si>
    <t>davesilberman
RT @RobinScheu: Tune in to @vermontedition
tomorrow at noon to hear more about
H.74 and S.60 - bills to ban plastics
and expand the bottle…</t>
  </si>
  <si>
    <t>acdcvt
RT @RobinScheu: Tune in to @vermontedition
tomorrow at noon to hear more about
H.74 and S.60 - bills to ban plastics
and expand the bottle…</t>
  </si>
  <si>
    <t>kjan1220
Iowa’s ‘bottle bill’ is falling
apart according to ISU economist
https://t.co/ZF0SMo8hzw</t>
  </si>
  <si>
    <t>kglonews
ISU economist says changes need
to be made in Bottle Bill https://t.co/Pus3xWT6OQ</t>
  </si>
  <si>
    <t>kiwaradio
https://t.co/uVhSGyj8Y6</t>
  </si>
  <si>
    <t>fireprotraining
#RT @MikeVonIrvin: deployment to
6,000 megawatts by 2025 Delivering
climate justice to underserved
communities Expanding the Bottle
Bill (5¢ deposit on bottles) to
include most nonalcoholic drinks
Banning plastic bags</t>
  </si>
  <si>
    <t>mikevonirvin
deployment to 6,000 megawatts by
2025 Delivering climate justice
to underserved communities Expanding
the Bottle Bill (5¢ deposit on
bottles) to include most nonalcoholic
drinks Banning plastic bags</t>
  </si>
  <si>
    <t>nohogwash
#RT @MikeVonIrvin: deployment to
6,000 megawatts by 2025 Delivering
climate justice to underserved
communities Expanding the Bottle
Bill (5¢ deposit on bottles) to
include most nonalcoholic drinks
Banning plastic bags</t>
  </si>
  <si>
    <t>nohogwashnews
#RT @MikeVonIrvin: deployment to
6,000 megawatts by 2025 Delivering
climate justice to underserved
communities Expanding the Bottle
Bill (5¢ deposit on bottles) to
include most nonalcoholic drinks
Banning plastic bags</t>
  </si>
  <si>
    <t>nohogwashgolf
#RT @MikeVonIrvin: deployment to
6,000 megawatts by 2025 Delivering
climate justice to underserved
communities Expanding the Bottle
Bill (5¢ deposit on bottles) to
include most nonalcoholic drinks
Banning plastic bags</t>
  </si>
  <si>
    <t>timtitanium
#RT @MikeVonIrvin: deployment to
6,000 megawatts by 2025 Delivering
climate justice to underserved
communities Expanding the Bottle
Bill (5¢ deposit on bottles) to
include most nonalcoholic drinks
Banning plastic bags</t>
  </si>
  <si>
    <t>nohogwashpod
#RT @MikeVonIrvin: deployment to
6,000 megawatts by 2025 Delivering
climate justice to underserved
communities Expanding the Bottle
Bill (5¢ deposit on bottles) to
include most nonalcoholic drinks
Banning plastic bags</t>
  </si>
  <si>
    <t>tollniche
#RT @MikeVonIrvin: deployment to
6,000 megawatts by 2025 Delivering
climate justice to underserved
communities Expanding the Bottle
Bill (5¢ deposit on bottles) to
include most nonalcoholic drinks
Banning plastic bags</t>
  </si>
  <si>
    <t>wcfcourier
Iowa’s 40-year-old bottle bill
is “falling apart,” a state economist
said Thursday, but can be restored
by increasing the handling fee
paid to recyclers and expanding
it to include water, milk and juice
containers. https://t.co/KF61S6LOv5
https://t.co/ypcz1cVjfK</t>
  </si>
  <si>
    <t>jgroves
@wamu885 Bottle bill. Bottle bill.
Bottle bill. Bottle bill. Bottle
bill. Bottle bill. Bottle bill.
Bottle bill. Bottle bill. Bottle
bill. Bottle bill. Bottle bill.</t>
  </si>
  <si>
    <t xml:space="preserve">wamu885
</t>
  </si>
  <si>
    <t>cbjournal
ISU economist urges Iowa lawmakers
to update state's bottle bill,
which is "falling apart" https://t.co/XLV0Mv2Xes
https://t.co/7ewBd8ET5K</t>
  </si>
  <si>
    <t>iowabar
An @IowaStateU economist says after
four decades, it’s time to update
the state’s bottle and can deposit
law. https://t.co/3k1TQ98zGu @RadioIowa</t>
  </si>
  <si>
    <t>radioiowa
ISU economist says Iowa's Bottle
Bill is 'falling apart' https://t.co/41knEzw1S9</t>
  </si>
  <si>
    <t>simply__zah
@MirLagerfield Lol I guess and
if you and your friends drink alot
yall bill will easily be a "we
should've just bought a bottle"
bill , but Ive never paid $400
for one bottle thats a section</t>
  </si>
  <si>
    <t xml:space="preserve">mirlagerfield
</t>
  </si>
  <si>
    <t>pauldeaton_ia
Economist not wrong. Bottle bill
needs updating, but do we have
the political will to fight the
retail chains that want to get
out of the bottle deposit credit
game? https://t.co/2hiR03sskE</t>
  </si>
  <si>
    <t>lltwing
RT @StaedArt: Retailers, could
you stay in business if you didn’t
raise your prices in, say, decades?
Somehow, Troy Willard of The Can
She…</t>
  </si>
  <si>
    <t>staedart
Retailers, could you stay in business
if you didn’t raise your prices
in, say, decades? Somehow, Troy
Willard of The Can Shed has survived,
but he keeps advocating- year after
year- for a comprehensive bottle
bill.... https://t.co/D3Kjcvc4cq</t>
  </si>
  <si>
    <t>mswconsultants
Bottle bill expansion draws municipal
and MRF concern - Resource Recycling
News https://t.co/2GUT0aRQ6i</t>
  </si>
  <si>
    <t>recyclinghero
The New York State proposal to
expanded the bottle bill draws
concern from materials recovery
facility operators and municipalities.
https://t.co/OkNpsVyd5j https://t.co/V0xzKmLfY5</t>
  </si>
  <si>
    <t>dcleif
National Sword is now a talking
point in bottle bill debates. https://t.co/NChLfBSywE</t>
  </si>
  <si>
    <t>brad4abi
A variety of topics covered at
the Cap today. Attended subs on
the bottle bill, alcohol and autonomous
vehicles. Never a dull day at @IowaABI
#ialegis</t>
  </si>
  <si>
    <t xml:space="preserve">iowaabi
</t>
  </si>
  <si>
    <t>mike4abi
RT @Brad4ABI: A variety of topics
covered at the Cap today. Attended
subs on the bottle bill, alcohol
and autonomous vehicles. Never
a dul…</t>
  </si>
  <si>
    <t>tonyrios_pr
Bottle bill expansion draws municipal
and MRF concern - Resource Recycling
News https://t.co/1DcNlRZq4s</t>
  </si>
  <si>
    <t>billfinchbpt
Its time Connecticut improved and
expanded our Bottle Bill. https://t.co/w6G4YZFCKj</t>
  </si>
  <si>
    <t>cryen4
RT @Billfinchbpt: Its time Connecticut
improved and expanded our Bottle
Bill. https://t.co/w6G4YZFCKj</t>
  </si>
  <si>
    <t>joeannh
Add nips to bottle bill! Go Gloucester!
https://t.co/G2CyqDNbnj |</t>
  </si>
  <si>
    <t>lwvneedhamma
An expanded bottle bill ballot
question was defeated in 2014,
but litter is still a problem in
Gloucester and throughout the state.
@Janet_MASSPIRG @MassSierraClub
https://t.co/BQy56cfpCZ</t>
  </si>
  <si>
    <t xml:space="preserve">masssierraclub
</t>
  </si>
  <si>
    <t xml:space="preserve">janet_masspirg
</t>
  </si>
  <si>
    <t>nwecotours
Because #Oregon has had a bottle
bill since I was born! #reduce
#reuse #Recycle #rethink https://t.co/xb2XGNRi6O</t>
  </si>
  <si>
    <t>branbrez
While working for KGW, he produced
a documentary on pollution in Oregon,
which helped to spur environmental
cleanup of air and water ways.
As Governor he led the clean-up
of the Willamette River, passed
the Bottle Bill, passed laws establishing
public ownership of Oregon Beaches</t>
  </si>
  <si>
    <t>rrecycling
New York bottle bill expansion
draws #recycling stakeholder concern.
https://t.co/PeCINFuXt4 https://t.co/3zWL0ib5XM</t>
  </si>
  <si>
    <t>wastecounter
Trash piling up faster than volunteers
can clean it in USA! Neither volunteers
nor recycling are solution to #plasticpollution
Laws needed now to hold producers
&amp;amp; retailers responsible for
their packaging waste. Bottle bill
obvious 1st step.https://t.co/NejewrzxsF
@timesfreepress</t>
  </si>
  <si>
    <t xml:space="preserve">timesfreepress
</t>
  </si>
  <si>
    <t>ltterfreephilly
RT @WasteCounter: Trash piling
up faster than volunteers can clean
it in USA! Neither volunteers nor
recycling are solution to #plasticpoll…</t>
  </si>
  <si>
    <t>gra_zer
RT @WasteCounter: Trash piling
up faster than volunteers can clean
it in USA! Neither volunteers nor
recycling are solution to #plasticpoll…</t>
  </si>
  <si>
    <t>mhartnettradio
The Exchange, February 13, 2019,
Civil Rights, Intellectual Diversity,
Bottle Bill https://t.co/KzkdCuQb75</t>
  </si>
  <si>
    <t>nerecycling
https://t.co/GzQrM194Kk</t>
  </si>
  <si>
    <t>john_moorman_jr
Bottle bill moving in Iowa Senate
https://t.co/MqmVZH0Csf</t>
  </si>
  <si>
    <t>wawarah
RT @WasteCounter: Trash piling
up faster than volunteers can clean
it in USA! Neither volunteers nor
recycling are solution to #plasticpoll…</t>
  </si>
  <si>
    <t>ldsdemsoregon
We love Oregon because she flies
with her own wings. From the bottle
bill to vote by mail she's been
a national leader. #HappyBirthdayOregon
https://t.co/Gv2dwJcU3a</t>
  </si>
  <si>
    <t>scrapindustry
RT @scrapindustry: Expand Connecticut’s
Bottle Bill, Reduce Plastic Waste:
Single-use plastic bags are getting
the most attention, as these…</t>
  </si>
  <si>
    <t>uporoff
RT @WasteCounter: Trash piling
up faster than volunteers can clean
it in USA! Neither volunteers nor
recycling are solution to #plasticpoll…</t>
  </si>
  <si>
    <t xml:space="preserve">dmregister
</t>
  </si>
  <si>
    <t xml:space="preserve">claire4iowa
</t>
  </si>
  <si>
    <t xml:space="preserve">repgaskill81
</t>
  </si>
  <si>
    <t>gazettedotcom
Iowa’s 40-year-old Iowa bottle
bill ‘falling apart,’ economist
says https://t.co/0LqiAXUciA</t>
  </si>
  <si>
    <t xml:space="preserve">okayhenderson
</t>
  </si>
  <si>
    <t>fuelingiowa
FUELIowa is in Spencer, Iowa today
talking #biodiesel tax credits,
#bottlebill, #UST regulations,
#cstore sports betting &amp;amp; #e15
infrastructure. Next week, we are
in Waterloo/Cedar Falls. Stay informed.
#fuelingiowaseconomy https://t.co/UMasxzSKUr</t>
  </si>
  <si>
    <t>blakeatiowa
RT @IowaBottleBill: To keep our
popular @IowaBottleBill successful,
we've got to upgrade! It's time
for a deposit on water bottles!
Via @R…</t>
  </si>
  <si>
    <t xml:space="preserve">r
</t>
  </si>
  <si>
    <t>jmeniates
@IngrahamAngle Someone please get
him a bottle! Bill Weld calling
the President unstable? I think
it was his vision. After the bottle!</t>
  </si>
  <si>
    <t xml:space="preserve">ingrahamangle
</t>
  </si>
  <si>
    <t>wastatearchives
@kcelections Rep. Maxie was an
early advocate to create the Martin
Luther King, Jr. holiday. Anyone
interested in her legislative work,
the archives holds 34 c.f. of correspondence,
bill files, &amp;amp; issue files on
public disclosure, income tax,
the Bottle Bill, &amp;amp; crime victims
compensation. https://t.co/9I6y58L40x</t>
  </si>
  <si>
    <t xml:space="preserve">kcelections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</si>
  <si>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</si>
  <si>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</si>
  <si>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</si>
  <si>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</si>
  <si>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</si>
  <si>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</si>
  <si>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</si>
  <si>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</si>
  <si>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</si>
  <si>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</si>
  <si>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</si>
  <si>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</si>
  <si>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</si>
  <si>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</si>
  <si>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</si>
  <si>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</si>
  <si>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</si>
  <si>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</si>
  <si>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</si>
  <si>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</si>
  <si>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</si>
  <si>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</si>
  <si>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</si>
  <si>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</si>
  <si>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</si>
  <si>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</si>
  <si>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</si>
  <si>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</si>
  <si>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</si>
  <si>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</si>
  <si>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</si>
  <si>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</si>
  <si>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</si>
  <si>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</si>
  <si>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</si>
  <si>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</si>
  <si>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</si>
  <si>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</si>
  <si>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</si>
  <si>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</si>
  <si>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</si>
  <si>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</si>
  <si>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</si>
  <si>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</si>
  <si>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</si>
  <si>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</si>
  <si>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</si>
  <si>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</si>
  <si>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</si>
  <si>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</si>
  <si>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</si>
  <si>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</si>
  <si>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</si>
  <si>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</si>
  <si>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</si>
  <si>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</si>
  <si>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</si>
  <si>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</si>
  <si>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</si>
  <si>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</si>
  <si>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</si>
  <si>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</si>
  <si>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</si>
  <si>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</si>
  <si>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</si>
  <si>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</si>
  <si>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</si>
  <si>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</si>
  <si>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</si>
  <si>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</si>
  <si>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</si>
  <si>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</si>
  <si>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</si>
  <si>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</si>
  <si>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</si>
  <si>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</si>
  <si>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</si>
  <si>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</si>
  <si>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</si>
  <si>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</si>
  <si>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</si>
  <si>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</si>
  <si>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</si>
  <si>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</si>
  <si>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</si>
  <si>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</si>
  <si>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</si>
  <si>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</si>
  <si>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</si>
  <si>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</si>
  <si>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</si>
  <si>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</si>
  <si>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</si>
  <si>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</si>
  <si>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</si>
  <si>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</si>
  <si>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https://www.legis.iowa.gov/legislation/BillBook?ga=88&amp;ba=HF198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</si>
  <si>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</si>
  <si>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</si>
  <si>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</si>
  <si>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</si>
  <si>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</si>
  <si>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</si>
  <si>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</si>
  <si>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</si>
  <si>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</si>
  <si>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</si>
  <si>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</si>
  <si>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</si>
  <si>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</si>
  <si>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</si>
  <si>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</si>
  <si>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</si>
  <si>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</si>
  <si>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</si>
  <si>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</si>
  <si>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</si>
  <si>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</si>
  <si>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</si>
  <si>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https://resource-recycling.com/recycling/2019/02/12/bottle-bill-expansion-draws-municipal-and-mrf-concern/ https://ctmirror.org/category/ct-viewpoints/expand-connecticuts-bottle-bill-reduce-plastic-waste/ https://pamplinmedia.com/sl/417693-320967-expansion-of-bottle-bill-program-results-in-90-percent-recycling-rate-?fbclid=IwAR3kXFPr6KaI6hs82qfK_KH15MvVNhrrWotp0u0vQSnhlADfja10FUxaUdI https://en.wikipedia.org/wiki/Oregon_Bottle_Bill https://pamplinmedia.com/sl/417693-320967-expansion-of-bottle-bill-program-results-in-90-percent-recycling-rate-?fbclid=IwAR1lP1ey0v7_9mDtv17g1ZCeLcsG0Dbe6LLUSyvJNKzCRYX7PeN4tuQngFQ https://www.oskaloosa.com/news/local_news/legislators-talk-bottle-bill/article_07088ad3-cb77-52d6-a4f8-6fddf2d2fb02.html http://patch.com/massachusetts/woburn/woburn-mayor-wants-nips-covered-bottle-bill?utm_source=dlvr.it&amp;utm_medium=twitter&amp;utm_term=politics%20%26%20government&amp;utm_campaign=recirc&amp;utm_content=aol https://variety.com/2018/gaming/news/mtn-dew-amp-gaming-fuel-1203080770/ https://www.opb.org/news/article/oregon-bottle-deposit-redemption-rate-2018/?fbclid=IwAR1yUCe4frbqum2JEdrIhgGDXlU5gHPkwV7YXAW0XPnRHOqBlhF9DntEslo https://wasteadvantagemag.com/expand-connecticuts-bottle-bill-reduce-plastic-waste/</t>
  </si>
  <si>
    <t>https://www.radioiowa.com/2019/02/11/isu-economist-says-iowas-bottle-bill-is-falling-apart/ https://www.thegazette.com/subject/news/government/iowas-40-year-old-iowa-bottle-bill-falling-apart-economist-dermot-hays-says-20190207 https://www.legis.iowa.gov/legislation/BillBook?ga=88&amp;ba=hf181 https://www.legis.iowa.gov/legislation/BillBook?ga=88&amp;ba=HF181 https://www.energy-reporters.com/environment/ireland-targets-90-plastic-bottle-recycling/?fbclid=IwAR3D6jmwr82OgKtPJ769sei7u3DRK122XQ3BO-5vU1Aul3aLUTouJ23sU2Y http://www.iowabottlebill.com/blog/2019/2/1/rep-mckean-introduces-legislation-to-expand-bottle-bill-increase-handling-fee http://www.iowabottlebill.com/blog/2019/2/8/bottle-bill-expansion-will-get-subcommittee-hearing-experts-testify-for-house-and-senate-committees https://drive.google.com/file/d/107IkhznMPUgSO5P1xnH082t2h_l-jn6n/view https://www.desmoinesregister.com/story/opinion/2019/01/24/celsi-bottle-bill-needs-encourage-recycling/2668691002/ https://www.legis.iowa.gov/legislation/BillBook?ga=88&amp;ba=HF198</t>
  </si>
  <si>
    <t>https://resource-recycling.com/recycling/2019/02/12/bottle-bill-expansion-draws-municipal-and-mrf-concern/ https://www.timesfreepress.com/news/local/story/2019/feb/13/chattanoogcreek-still-full-trash-despite-volu/488647/</t>
  </si>
  <si>
    <t>https://twitter.com/civicskunkworks/status/1093244487223017472 https://twitter.com/Waterkeeper/status/1091796663272988681 https://twitter.com/michaeldembrow/status/1092824683307626497</t>
  </si>
  <si>
    <t>https://www.facebook.com/art.staed.1/posts/2037788332985092 https://www.facebook.com/art.staed.1/posts/2031076760322916 https://twitter.com/RadioIowa/status/1095012171526950914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</si>
  <si>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</si>
  <si>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</si>
  <si>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</si>
  <si>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</si>
  <si>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</si>
  <si>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</si>
  <si>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</si>
  <si>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</si>
  <si>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</si>
  <si>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</si>
  <si>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</si>
  <si>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</si>
  <si>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resource-recycling.com pamplinmedia.com ctmirror.org twitter.com wikipedia.org oskaloosa.com patch.com variety.com opb.org wasteadvantagemag.com</t>
  </si>
  <si>
    <t>iowa.gov radioiowa.com thegazette.com iowabottlebill.com energy-reporters.com google.com desmoinesregister.com</t>
  </si>
  <si>
    <t>resource-recycling.com timesfreepress.com</t>
  </si>
  <si>
    <t>facebook.com twitter.com</t>
  </si>
  <si>
    <t>Top Hashtags in Tweet in Entire Graph</t>
  </si>
  <si>
    <t>biodiesel</t>
  </si>
  <si>
    <t>ust</t>
  </si>
  <si>
    <t>cstore</t>
  </si>
  <si>
    <t>e15</t>
  </si>
  <si>
    <t>oregon</t>
  </si>
  <si>
    <t>plastic</t>
  </si>
  <si>
    <t>Top Hashtags in Tweet in G1</t>
  </si>
  <si>
    <t>oceans</t>
  </si>
  <si>
    <t>fuelingiowaseconomy</t>
  </si>
  <si>
    <t>fuel</t>
  </si>
  <si>
    <t>Top Hashtags in Tweet in G2</t>
  </si>
  <si>
    <t>plasticwaste</t>
  </si>
  <si>
    <t>iahouse</t>
  </si>
  <si>
    <t>thanks</t>
  </si>
  <si>
    <t>ireland</t>
  </si>
  <si>
    <t>litter</t>
  </si>
  <si>
    <t>iasenate</t>
  </si>
  <si>
    <t>iowa</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</si>
  <si>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</si>
  <si>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</si>
  <si>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</si>
  <si>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</si>
  <si>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</si>
  <si>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</si>
  <si>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</si>
  <si>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</si>
  <si>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</si>
  <si>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bottlebill plastic oregon biodiesel ust cstore e15 oceans fuelingiowaseconomy fuel</t>
  </si>
  <si>
    <t>ialegis bottlebill plasticwaste iahouse recycling thanks ireland litter iasenate iowa</t>
  </si>
  <si>
    <t>plasticpollution recycling</t>
  </si>
  <si>
    <t>washington waleg askwaleg puttingpeoplefirst</t>
  </si>
  <si>
    <t>Top Words in Tweet in Entire Graph</t>
  </si>
  <si>
    <t>Words in Sentiment List#1: Positive</t>
  </si>
  <si>
    <t>Words in Sentiment List#2: Negative</t>
  </si>
  <si>
    <t>Words in Sentiment List#3: Angry/Violent</t>
  </si>
  <si>
    <t>Non-categorized Words</t>
  </si>
  <si>
    <t>Total Words</t>
  </si>
  <si>
    <t>bottle</t>
  </si>
  <si>
    <t>bill</t>
  </si>
  <si>
    <t>deposit</t>
  </si>
  <si>
    <t>Top Words in Tweet in G1</t>
  </si>
  <si>
    <t>waste</t>
  </si>
  <si>
    <t>s</t>
  </si>
  <si>
    <t>reduce</t>
  </si>
  <si>
    <t>falling</t>
  </si>
  <si>
    <t>Top Words in Tweet in G2</t>
  </si>
  <si>
    <t>economist</t>
  </si>
  <si>
    <t>hf</t>
  </si>
  <si>
    <t>iowa's</t>
  </si>
  <si>
    <t>water</t>
  </si>
  <si>
    <t>capitol</t>
  </si>
  <si>
    <t>Top Words in Tweet in G3</t>
  </si>
  <si>
    <t>bag</t>
  </si>
  <si>
    <t>glad</t>
  </si>
  <si>
    <t>recognizes</t>
  </si>
  <si>
    <t>time</t>
  </si>
  <si>
    <t>Top Words in Tweet in G4</t>
  </si>
  <si>
    <t>deployment</t>
  </si>
  <si>
    <t>6</t>
  </si>
  <si>
    <t>000</t>
  </si>
  <si>
    <t>megawatts</t>
  </si>
  <si>
    <t>2025</t>
  </si>
  <si>
    <t>delivering</t>
  </si>
  <si>
    <t>climate</t>
  </si>
  <si>
    <t>justice</t>
  </si>
  <si>
    <t>underserved</t>
  </si>
  <si>
    <t>communities</t>
  </si>
  <si>
    <t>Top Words in Tweet in G5</t>
  </si>
  <si>
    <t>tune</t>
  </si>
  <si>
    <t>tomorrow</t>
  </si>
  <si>
    <t>noon</t>
  </si>
  <si>
    <t>hear</t>
  </si>
  <si>
    <t>more</t>
  </si>
  <si>
    <t>h</t>
  </si>
  <si>
    <t>74</t>
  </si>
  <si>
    <t>60</t>
  </si>
  <si>
    <t>Top Words in Tweet in G6</t>
  </si>
  <si>
    <t>dig</t>
  </si>
  <si>
    <t>up</t>
  </si>
  <si>
    <t>one</t>
  </si>
  <si>
    <t>Top Words in Tweet in G7</t>
  </si>
  <si>
    <t>volunteers</t>
  </si>
  <si>
    <t>trash</t>
  </si>
  <si>
    <t>piling</t>
  </si>
  <si>
    <t>faster</t>
  </si>
  <si>
    <t>clean</t>
  </si>
  <si>
    <t>usa</t>
  </si>
  <si>
    <t>solution</t>
  </si>
  <si>
    <t>Top Words in Tweet in G8</t>
  </si>
  <si>
    <t>invented</t>
  </si>
  <si>
    <t>Top Words in Tweet in G9</t>
  </si>
  <si>
    <t>Top Words in Tweet in G10</t>
  </si>
  <si>
    <t>winner</t>
  </si>
  <si>
    <t>best</t>
  </si>
  <si>
    <t>video</t>
  </si>
  <si>
    <t>american</t>
  </si>
  <si>
    <t>marketing</t>
  </si>
  <si>
    <t>assn</t>
  </si>
  <si>
    <t>hat's</t>
  </si>
  <si>
    <t>artist</t>
  </si>
  <si>
    <t>Top Words in Tweet</t>
  </si>
  <si>
    <t>bill bottle plastic iowa oregon recycling waste s reduce falling</t>
  </si>
  <si>
    <t>iowabottlebill ialegis bottlebill economist iowastateu hf iowa's water bottle capitol</t>
  </si>
  <si>
    <t>plastic nygovcuomo bag waste nrdc riverkeeper citizensenviro glad recognizes time</t>
  </si>
  <si>
    <t>deployment 6 000 megawatts 2025 delivering climate justice underserved communities</t>
  </si>
  <si>
    <t>tune vermontedition tomorrow noon hear more h 74 s 60</t>
  </si>
  <si>
    <t>paparutledge alpipkin bakkenbill1964 et109_ thephoolish1 freetexas2 heyitscarolyn dig up one</t>
  </si>
  <si>
    <t>volunteers recycling trash piling up faster clean usa solution wastecounter</t>
  </si>
  <si>
    <t>bottle bill wamu885 kojoshow</t>
  </si>
  <si>
    <t>winner cappellimiles best video american marketing assn hat's artist</t>
  </si>
  <si>
    <t>bottle bill recycling state washington litter trash govinslee needs waleg</t>
  </si>
  <si>
    <t>sure ac360 repcicilline better make government funded first congress afford</t>
  </si>
  <si>
    <t>connecticut s grocery stores redeem over 625 million containers per</t>
  </si>
  <si>
    <t>oregon recycled 90 containers covered bottle deposit system rate jumped</t>
  </si>
  <si>
    <t>bottle bill variety topics covered cap today attended subs alcohol</t>
  </si>
  <si>
    <t>bottle bill needs updating year retailers stay business didn t</t>
  </si>
  <si>
    <t>bottle need national bill nationalbottlebill oregon deposit system hits 90</t>
  </si>
  <si>
    <t>bill files</t>
  </si>
  <si>
    <t>time connecticut improved expanded bottle bill</t>
  </si>
  <si>
    <t>bill bottle</t>
  </si>
  <si>
    <t>program doubling return expanding great thing recycling</t>
  </si>
  <si>
    <t>theshipatnorth shippers started process getting bottlebill house floor know stem</t>
  </si>
  <si>
    <t>arforcdl want see bottlebill arkansas itmakescents morerecycling lesslandfill moreincentive lesslitter</t>
  </si>
  <si>
    <t>bottle recycle</t>
  </si>
  <si>
    <t>comparison connecticut's return rate around 49 percent ptskahill reported 2017</t>
  </si>
  <si>
    <t>Top Word Pairs in Tweet in Entire Graph</t>
  </si>
  <si>
    <t>bottle,bill</t>
  </si>
  <si>
    <t>bill,bottle</t>
  </si>
  <si>
    <t>bottle,deposit</t>
  </si>
  <si>
    <t>plastic,bags</t>
  </si>
  <si>
    <t>falling,apart</t>
  </si>
  <si>
    <t>iowastateu,economist</t>
  </si>
  <si>
    <t>deposit,system</t>
  </si>
  <si>
    <t>40,year</t>
  </si>
  <si>
    <t>year,old</t>
  </si>
  <si>
    <t>expanding,bottle</t>
  </si>
  <si>
    <t>Top Word Pairs in Tweet in G1</t>
  </si>
  <si>
    <t>plastic,waste</t>
  </si>
  <si>
    <t>bill,falling</t>
  </si>
  <si>
    <t>bill,reduce</t>
  </si>
  <si>
    <t>reduce,plastic</t>
  </si>
  <si>
    <t>recycling,rate</t>
  </si>
  <si>
    <t>s,bottle</t>
  </si>
  <si>
    <t>iowa,s</t>
  </si>
  <si>
    <t>oregon,bottle</t>
  </si>
  <si>
    <t>Top Word Pairs in Tweet in G2</t>
  </si>
  <si>
    <t>hf,181</t>
  </si>
  <si>
    <t>ialegis,bottlebill</t>
  </si>
  <si>
    <t>handling,fee</t>
  </si>
  <si>
    <t>iowa's,beautiful</t>
  </si>
  <si>
    <t>beautiful,40</t>
  </si>
  <si>
    <t>old,iowabottlebill</t>
  </si>
  <si>
    <t>Top Word Pairs in Tweet in G3</t>
  </si>
  <si>
    <t>plastic,bag</t>
  </si>
  <si>
    <t>nrdc,riverkeeper</t>
  </si>
  <si>
    <t>riverkeeper,citizensenviro</t>
  </si>
  <si>
    <t>citizensenviro,glad</t>
  </si>
  <si>
    <t>glad,nygovcuomo</t>
  </si>
  <si>
    <t>nygovcuomo,recognizes</t>
  </si>
  <si>
    <t>recognizes,time</t>
  </si>
  <si>
    <t>time,end</t>
  </si>
  <si>
    <t>end,plastic</t>
  </si>
  <si>
    <t>bag,waste</t>
  </si>
  <si>
    <t>Top Word Pairs in Tweet in G4</t>
  </si>
  <si>
    <t>deployment,6</t>
  </si>
  <si>
    <t>6,000</t>
  </si>
  <si>
    <t>000,megawatts</t>
  </si>
  <si>
    <t>megawatts,2025</t>
  </si>
  <si>
    <t>2025,delivering</t>
  </si>
  <si>
    <t>delivering,climate</t>
  </si>
  <si>
    <t>climate,justice</t>
  </si>
  <si>
    <t>justice,underserved</t>
  </si>
  <si>
    <t>underserved,communities</t>
  </si>
  <si>
    <t>communities,expanding</t>
  </si>
  <si>
    <t>Top Word Pairs in Tweet in G5</t>
  </si>
  <si>
    <t>tune,vermontedition</t>
  </si>
  <si>
    <t>vermontedition,tomorrow</t>
  </si>
  <si>
    <t>tomorrow,noon</t>
  </si>
  <si>
    <t>noon,hear</t>
  </si>
  <si>
    <t>hear,more</t>
  </si>
  <si>
    <t>more,h</t>
  </si>
  <si>
    <t>h,74</t>
  </si>
  <si>
    <t>74,s</t>
  </si>
  <si>
    <t>s,60</t>
  </si>
  <si>
    <t>60,bills</t>
  </si>
  <si>
    <t>Top Word Pairs in Tweet in G6</t>
  </si>
  <si>
    <t>paparutledge,alpipkin</t>
  </si>
  <si>
    <t>alpipkin,bakkenbill1964</t>
  </si>
  <si>
    <t>bakkenbill1964,et109_</t>
  </si>
  <si>
    <t>et109_,thephoolish1</t>
  </si>
  <si>
    <t>thephoolish1,freetexas2</t>
  </si>
  <si>
    <t>freetexas2,heyitscarolyn</t>
  </si>
  <si>
    <t>heyitscarolyn,dig</t>
  </si>
  <si>
    <t>dig,up</t>
  </si>
  <si>
    <t>up,one</t>
  </si>
  <si>
    <t>one,earliest</t>
  </si>
  <si>
    <t>Top Word Pairs in Tweet in G7</t>
  </si>
  <si>
    <t>trash,piling</t>
  </si>
  <si>
    <t>piling,up</t>
  </si>
  <si>
    <t>up,faster</t>
  </si>
  <si>
    <t>faster,volunteers</t>
  </si>
  <si>
    <t>volunteers,clean</t>
  </si>
  <si>
    <t>clean,usa</t>
  </si>
  <si>
    <t>usa,volunteers</t>
  </si>
  <si>
    <t>volunteers,recycling</t>
  </si>
  <si>
    <t>recycling,solution</t>
  </si>
  <si>
    <t>wastecounter,trash</t>
  </si>
  <si>
    <t>Top Word Pairs in Tweet in G8</t>
  </si>
  <si>
    <t>Top Word Pairs in Tweet in G9</t>
  </si>
  <si>
    <t>Top Word Pairs in Tweet in G10</t>
  </si>
  <si>
    <t>winner,cappellimiles</t>
  </si>
  <si>
    <t>cappellimiles,best</t>
  </si>
  <si>
    <t>best,video</t>
  </si>
  <si>
    <t>video,american</t>
  </si>
  <si>
    <t>american,marketing</t>
  </si>
  <si>
    <t>marketing,assn</t>
  </si>
  <si>
    <t>assn,hat's</t>
  </si>
  <si>
    <t>hat's,artist</t>
  </si>
  <si>
    <t>Top Word Pairs in Tweet</t>
  </si>
  <si>
    <t>bottle,bill  plastic,waste  bill,falling  falling,apart  bill,reduce  reduce,plastic  recycling,rate  s,bottle  iowa,s  oregon,bottle</t>
  </si>
  <si>
    <t>iowastateu,economist  40,year  year,old  falling,apart  hf,181  ialegis,bottlebill  handling,fee  iowa's,beautiful  beautiful,40  old,iowabottlebill</t>
  </si>
  <si>
    <t>plastic,bag  nrdc,riverkeeper  riverkeeper,citizensenviro  citizensenviro,glad  glad,nygovcuomo  nygovcuomo,recognizes  recognizes,time  time,end  end,plastic  bag,waste</t>
  </si>
  <si>
    <t>deployment,6  6,000  000,megawatts  megawatts,2025  2025,delivering  delivering,climate  climate,justice  justice,underserved  underserved,communities  communities,expanding</t>
  </si>
  <si>
    <t>tune,vermontedition  vermontedition,tomorrow  tomorrow,noon  noon,hear  hear,more  more,h  h,74  74,s  s,60  60,bills</t>
  </si>
  <si>
    <t>paparutledge,alpipkin  alpipkin,bakkenbill1964  bakkenbill1964,et109_  et109_,thephoolish1  thephoolish1,freetexas2  freetexas2,heyitscarolyn  heyitscarolyn,dig  dig,up  up,one  one,earliest</t>
  </si>
  <si>
    <t>trash,piling  piling,up  up,faster  faster,volunteers  volunteers,clean  clean,usa  usa,volunteers  volunteers,recycling  recycling,solution  wastecounter,trash</t>
  </si>
  <si>
    <t>bottle,bill  bill,bottle</t>
  </si>
  <si>
    <t>winner,cappellimiles  cappellimiles,best  best,video  video,american  american,marketing  marketing,assn  assn,hat's  hat's,artist</t>
  </si>
  <si>
    <t>bottle,bill  washington,needs  needs,bottle</t>
  </si>
  <si>
    <t>ac360,repcicilline  repcicilline,better  better,make  make,sure  sure,government  government,funded  funded,first  first,sure  sure,congress  congress,afford</t>
  </si>
  <si>
    <t>connecticut,s  s,grocery  grocery,stores  stores,redeem  redeem,over  over,625  625,million  million,containers  containers,per  per,year</t>
  </si>
  <si>
    <t>oregon,recycled  recycled,90  90,containers  containers,covered  covered,bottle  bottle,deposit  deposit,system  system,rate  rate,jumped  jumped,64</t>
  </si>
  <si>
    <t>bottle,bill  variety,topics  topics,covered  covered,cap  cap,today  today,attended  attended,subs  subs,bottle  bill,alcohol  alcohol,autonomous</t>
  </si>
  <si>
    <t>bottle,bill  needs,updating  retailers,stay  stay,business  business,didn  didn,t  t,raise  raise,prices  prices,decades  decades,somehow</t>
  </si>
  <si>
    <t>need,national  national,bottle  bottle,bill  bill,nationalbottlebill  nationalbottlebill,oregon  oregon,bottle  bottle,deposit  deposit,system  system,hits  hits,90</t>
  </si>
  <si>
    <t>time,connecticut  connecticut,improved  improved,expanded  expanded,bottle  bottle,bill</t>
  </si>
  <si>
    <t>doubling,return  return,expanding  expanding,program  program,great  great,thing  thing,recycling  recycling,program</t>
  </si>
  <si>
    <t>shippers,started  started,process  process,getting  getting,bottlebill  bottlebill,house  house,floor  floor,know  know,stem  stem,extends</t>
  </si>
  <si>
    <t>want,see  see,bottlebill  bottlebill,arkansas  arkansas,arforcdl  arforcdl,itmakescents  itmakescents,morerecycling  morerecycling,lesslandfill  lesslandfill,moreincentive  moreincentive,lesslitter</t>
  </si>
  <si>
    <t>comparison,connecticut's  connecticut's,return  return,rate  rate,around  around,49  49,percent  percent,ptskahill  ptskahill,reported  reported,2017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</si>
  <si>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</si>
  <si>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</si>
  <si>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</si>
  <si>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</si>
  <si>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</si>
  <si>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</si>
  <si>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</si>
  <si>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</si>
  <si>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</si>
  <si>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</si>
  <si>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</si>
  <si>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</si>
  <si>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</si>
  <si>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</si>
  <si>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</si>
  <si>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</si>
  <si>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</si>
  <si>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</si>
  <si>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</si>
  <si>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</si>
  <si>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</si>
  <si>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</si>
  <si>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</si>
  <si>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wamu885 tomsherwood</t>
  </si>
  <si>
    <t>markoliias govinslee</t>
  </si>
  <si>
    <t>Top Mentioned in Tweet</t>
  </si>
  <si>
    <t>iowabottlebill iowastateu jamesqlynch cri_recycle radioiowa r okayhenderson claire4iowa dmregister repgaskill81</t>
  </si>
  <si>
    <t>nygovcuomo nrdc riverkeeper citizensenviro bradlander</t>
  </si>
  <si>
    <t>vermontedition robinscheu</t>
  </si>
  <si>
    <t>alpipkin bakkenbill1964 et109_ thephoolish1 freetexas2 heyitscarolyn iknowbo paparutledge</t>
  </si>
  <si>
    <t>wastecounter timesfreepress rrecycling</t>
  </si>
  <si>
    <t>_kayla_bayla__ skye_aspden jeremyebslarge guyendorekaiser libbycwatson</t>
  </si>
  <si>
    <t>kojoshow wcp</t>
  </si>
  <si>
    <t>cappellimiles markhassoregon joelgerlach orbottledrop juleskbailey</t>
  </si>
  <si>
    <t>govinslee wasendemocrats wastategov sf_washington</t>
  </si>
  <si>
    <t>epa senatedems</t>
  </si>
  <si>
    <t>repcicilline progressivemrs ac360</t>
  </si>
  <si>
    <t>janet_masspirg masssierraclub</t>
  </si>
  <si>
    <t>brad4abi iowaabi</t>
  </si>
  <si>
    <t>staedart pauldeaton_ia</t>
  </si>
  <si>
    <t>ptskahill tives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</si>
  <si>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</si>
  <si>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</si>
  <si>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</si>
  <si>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</si>
  <si>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</si>
  <si>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</si>
  <si>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</si>
  <si>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</si>
  <si>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</si>
  <si>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</si>
  <si>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</si>
  <si>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</si>
  <si>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scj dhplover wcfcourier kjan1220 globegazette legiscanct kvossmer nwfisch treehousereal kiwaradio</t>
  </si>
  <si>
    <t>dmregister gazettedotcom radioiowa daswenson r iowastateu okayhenderson iowamsanthrope iowabar jamesqlynch</t>
  </si>
  <si>
    <t>nrdc glenn_mcan bradlander nygovcuomo riverkeeper jonorcutt jennifershirsch citizensenviro stainlessstraw</t>
  </si>
  <si>
    <t>mikevonirvin nohogwash nohogwashnews tollniche nohogwashpod fireprotraining timtitanium nohogwashgolf</t>
  </si>
  <si>
    <t>davesilberman repgalonski vermontedition ncelenviro acdcvt wallingforddems vthousedems robinscheu</t>
  </si>
  <si>
    <t>alpipkin heyitscarolyn iknowbo bakkenbill1964 freetexas2 et109_ thephoolish1 paparutledge</t>
  </si>
  <si>
    <t>timesfreepress wawarah gra_zer uporoff rrecycling wastecounter ltterfreephilly</t>
  </si>
  <si>
    <t>jeremyebslarge vhd_feminist bitchimlying _kayla_bayla__ guyendorekaiser libbycwatson skye_aspden</t>
  </si>
  <si>
    <t>wcp kojoshow wamu885 tomsherwood ricktrilsch jgroves</t>
  </si>
  <si>
    <t>juleskbailey orbottledrop markhassoregon oregonson cappellimiles joelgerlach</t>
  </si>
  <si>
    <t>lily_oh_lily_ govinslee wasendemocrats markoliias wastategov sf_washington</t>
  </si>
  <si>
    <t>senatedems epa kaylyn60 billmaher</t>
  </si>
  <si>
    <t>ac360 janicebranam1 repcicilline progressivemrs</t>
  </si>
  <si>
    <t>mountaindairy cyrilmay1 connrecyclers connfood</t>
  </si>
  <si>
    <t>valleytimes mojatt canbyherald cntrloregonian</t>
  </si>
  <si>
    <t>masssierraclub janet_masspirg lwvneedhamma</t>
  </si>
  <si>
    <t>mike4abi iowaabi brad4abi</t>
  </si>
  <si>
    <t>lltwing pauldeaton_ia staedart</t>
  </si>
  <si>
    <t>ndudley1 cartercraft dougcasler1</t>
  </si>
  <si>
    <t>utahan15 erinbode robinrashell</t>
  </si>
  <si>
    <t>gresham_outlook sandypost estacada_news</t>
  </si>
  <si>
    <t>kcelections wastatearchives</t>
  </si>
  <si>
    <t>ingrahamangle jmeniates</t>
  </si>
  <si>
    <t>billfinchbpt cryen4</t>
  </si>
  <si>
    <t>mirlagerfield simply__zah</t>
  </si>
  <si>
    <t>iaindycarfan mrharmerpe</t>
  </si>
  <si>
    <t>theshipatnorth isasenior</t>
  </si>
  <si>
    <t>snapnhiss indoorkitty3000</t>
  </si>
  <si>
    <t>laurenguilette arforcdl</t>
  </si>
  <si>
    <t>mprnews rationaldoge</t>
  </si>
  <si>
    <t>rodrdomi2692 heyitsaesh</t>
  </si>
  <si>
    <t>deeplezpower connollymer</t>
  </si>
  <si>
    <t>tives ptskahill</t>
  </si>
  <si>
    <t>Top URLs in Tweet by Count</t>
  </si>
  <si>
    <t>https://www.radioiowa.com/2019/02/11/isu-economist-says-iowas-bottle-bill-is-falling-apart/ https://www.thegazette.com/subject/news/government/iowas-40-year-old-iowa-bottle-bill-falling-apart-economist-dermot-hays-says-20190207 https://www.legis.iowa.gov/legislation/BillBook?ga=88&amp;ba=HF198 https://www.legis.iowa.gov/legislation/BillBook?ga=88&amp;ba=HF 199 https://www.desmoinesregister.com/story/opinion/2019/01/24/celsi-bottle-bill-needs-encourage-recycling/2668691002/ https://drive.google.com/file/d/107IkhznMPUgSO5P1xnH082t2h_l-jn6n/view http://www.iowabottlebill.com/blog/2019/2/8/bottle-bill-expansion-will-get-subcommittee-hearing-experts-testify-for-house-and-senate-committees http://www.iowabottlebill.com/blog/2019/2/1/rep-mckean-introduces-legislation-to-expand-bottle-bill-increase-handling-fee https://www.energy-reporters.com/environment/ireland-targets-90-plastic-bottle-recycling/?fbclid=IwAR3D6jmwr82OgKtPJ769sei7u3DRK122XQ3BO-5vU1Aul3aLUTouJ23sU2Y</t>
  </si>
  <si>
    <t>https://twitter.com/michaeldembrow/status/1092824683307626497 https://twitter.com/Waterkeeper/status/1091796663272988681 https://twitter.com/civicskunkworks/status/1093244487223017472</t>
  </si>
  <si>
    <t>https://www.facebook.com/art.staed.1/posts/2037788332985092 https://www.facebook.com/art.staed.1/posts/2031076760322916</t>
  </si>
  <si>
    <t>https://www.timesfreepress.com/news/local/story/2019/feb/13/chattanoogcreek-still-full-trash-despite-volu/488647/ https://resource-recycling.com/recycling/2019/02/12/bottle-bill-expansion-draws-municipal-and-mrf-concern/</t>
  </si>
  <si>
    <t>Top URLs in Tweet by Salience</t>
  </si>
  <si>
    <t>Top Domains in Tweet by Count</t>
  </si>
  <si>
    <t>iowa.gov iowabottlebill.com radioiowa.com thegazette.com desmoinesregister.com google.com energy-reporters.com</t>
  </si>
  <si>
    <t>timesfreepress.com resource-recycling.com</t>
  </si>
  <si>
    <t>Top Domains in Tweet by Salience</t>
  </si>
  <si>
    <t>Top Hashtags in Tweet by Count</t>
  </si>
  <si>
    <t>bottlebill ialegis plasticwaste recycling iahouse iowa iasenate ireland litter thanks</t>
  </si>
  <si>
    <t>waleg washington askwaleg puttingpeoplefirst</t>
  </si>
  <si>
    <t>biodiesel bottlebill ust cstore e15 fuelingiowaseconomy fuel iowa petroleum sportsgambling</t>
  </si>
  <si>
    <t>Top Hashtags in Tweet by Salience</t>
  </si>
  <si>
    <t>plasticwaste recycling iahouse ialegis iowa iasenate ireland litter thanks bottlebill</t>
  </si>
  <si>
    <t>askwaleg puttingpeoplefirst waleg washington</t>
  </si>
  <si>
    <t>iowa petroleum sportsgambling fuelingiowaseconomy fuel biodiesel bottlebill ust cstore e15</t>
  </si>
  <si>
    <t>Top Words in Tweet by Count</t>
  </si>
  <si>
    <t>valleytimes oregon recycled 90 containers covered bottle deposit system rate</t>
  </si>
  <si>
    <t>estacada_news oregon recycled 90 containers covered bottle deposit system rate</t>
  </si>
  <si>
    <t>working bottle bill front ialegis</t>
  </si>
  <si>
    <t>great idea imo metal value everywhere oregon bottle bill wikipedia</t>
  </si>
  <si>
    <t>pamplin media group expansion bottle bill program results 90 percent</t>
  </si>
  <si>
    <t>tives comparison connecticut's return rate around 49 percent ptskahill reported</t>
  </si>
  <si>
    <t>iowabottlebill thank representative andy mckean introducing legislation expand bottle bill</t>
  </si>
  <si>
    <t>bottlebill iowabottlebill ialegis hf capitol handling fee 181 water via</t>
  </si>
  <si>
    <t>bottle connollymer such fr3 k 4 bottledrop deposit grow increasing</t>
  </si>
  <si>
    <t>robinrashell erinbode call bottle bill</t>
  </si>
  <si>
    <t>bottle recycle rodrdomi2692 oregon bill passed before born always engrained</t>
  </si>
  <si>
    <t>bottle dougcasler1 need national bill nationalbottlebill oregon deposit system hits</t>
  </si>
  <si>
    <t>tomsherwood kojoshow wcp remember 87 dc residents tried pass bottle</t>
  </si>
  <si>
    <t>bill laura gods smell piss bathroom raptor done bottle forgot</t>
  </si>
  <si>
    <t>bottle bill discussion during recent eggs issues session</t>
  </si>
  <si>
    <t>correct wrong think we've seen bottle bill minnesota willard munger</t>
  </si>
  <si>
    <t>plastic waste expand connecticut's bottle bill reduce ct mirror sea</t>
  </si>
  <si>
    <t>bottle bill program results 90 recycling rate ninety now doing</t>
  </si>
  <si>
    <t>connfood connecticut s grocery stores redeem over 625 million containers</t>
  </si>
  <si>
    <t>plastic produced consider more 2010 over past century product 'necessary</t>
  </si>
  <si>
    <t>want see bottlebill arkansas arforcdl itmakescents morerecycling lesslandfill moreincentive lesslitter</t>
  </si>
  <si>
    <t>snapnhiss really wish tennessee passed bottle bill exchange selling wine</t>
  </si>
  <si>
    <t>woburn mayor nips covered bottle bill</t>
  </si>
  <si>
    <t>bottle bill recycling washington litter state trash govinslee waleg needs</t>
  </si>
  <si>
    <t>shippers started process getting bottlebill house floor know stem extends</t>
  </si>
  <si>
    <t>cans bottlebill discussions loom continue talk tackle shrinking markets recyclables</t>
  </si>
  <si>
    <t>recycling yay oregon reached 90 bottle rate bottlebill bottlereturn</t>
  </si>
  <si>
    <t>plastic bags nygovcuomo trash m including provisions executive budget ban</t>
  </si>
  <si>
    <t>plastic bags trash m including provisions executive budget ban single</t>
  </si>
  <si>
    <t>jamesqlynch iowa's beautiful 40 year old iowabottlebill falling apart iowastateu</t>
  </si>
  <si>
    <t>iowa's beautiful 40 year old iowabottlebill falling apart iowastateu economist</t>
  </si>
  <si>
    <t>program mrharmerpe doubling return expanding great thing recycling</t>
  </si>
  <si>
    <t>expand connecticut s bottle bill reduce plastic waste</t>
  </si>
  <si>
    <t>expand connecticut's bottle bill reduce plastic waste maine's container redemption</t>
  </si>
  <si>
    <t>today becoming sunny continued windy high around 12 amqc bezos</t>
  </si>
  <si>
    <t>bradlander nrdc riverkeeper citizensenviro glad nygovcuomo recognizes time end plastic</t>
  </si>
  <si>
    <t>plastic bag waste nrdc riverkeeper citizensenviro glad nygovcuomo recognizes time</t>
  </si>
  <si>
    <t>iowa s 40 year old bottle bill falling apart economist</t>
  </si>
  <si>
    <t>winner cappellimiles best video american marketing assn hat's artist extraordinaire</t>
  </si>
  <si>
    <t>markhassoregon winner cappellimiles best video american marketing assn hat's artist</t>
  </si>
  <si>
    <t>sure progressivemrs ac360 repcicilline better make government funded first congress</t>
  </si>
  <si>
    <t>sb00589 new act expanding bottle bill include nips sports drinks</t>
  </si>
  <si>
    <t>invented bitchimlying _kayla_bayla__ skye_aspden jeremyebslarge guyendorekaiser libbycwatson ddr east germany</t>
  </si>
  <si>
    <t>billmaher m former republican oregon republicans brought bottlebill saved public</t>
  </si>
  <si>
    <t>iowabottlebill icymi iowastateu economist dr dermot hayes cri_recycle prez susan</t>
  </si>
  <si>
    <t>tn bottle bill 2020 better go using glass bottles returning</t>
  </si>
  <si>
    <t>need another bottle bill walton</t>
  </si>
  <si>
    <t>robinscheu tune vermontedition tomorrow noon hear more h 74 s</t>
  </si>
  <si>
    <t>iknowbo paparutledge alpipkin bakkenbill1964 et109_ thephoolish1 freetexas2 heyitscarolyn dig up</t>
  </si>
  <si>
    <t>iowa s bottle bill falling apart according isu economist</t>
  </si>
  <si>
    <t>isu economist changes need made bottle bill</t>
  </si>
  <si>
    <t>mikevonirvin deployment 6 000 megawatts 2025 delivering climate justice underserved</t>
  </si>
  <si>
    <t>iowa s 40 year old bottle bill falling apart state</t>
  </si>
  <si>
    <t>isu economist urges iowa lawmakers update state's bottle bill falling</t>
  </si>
  <si>
    <t>s iowastateu economist four decades time update state bottle deposit</t>
  </si>
  <si>
    <t>isu economist iowa's bottle bill 'falling apart'</t>
  </si>
  <si>
    <t>bill bottle mirlagerfield lol guess friends drink alot yall easily</t>
  </si>
  <si>
    <t>bottle economist wrong bill needs updating political fight retail chains</t>
  </si>
  <si>
    <t>staedart retailers stay business didn t raise prices decades somehow</t>
  </si>
  <si>
    <t>year bottle bill unfortunately retailers stay business didn t raise</t>
  </si>
  <si>
    <t>bottle bill expansion draws municipal mrf concern resource recycling news</t>
  </si>
  <si>
    <t>new york state proposal expanded bottle bill draws concern materials</t>
  </si>
  <si>
    <t>national sword now talking point bottle bill debates</t>
  </si>
  <si>
    <t>bottle bill ialegis variety topics covered cap today attended subs</t>
  </si>
  <si>
    <t>brad4abi variety topics covered cap today attended subs bottle bill</t>
  </si>
  <si>
    <t>billfinchbpt time connecticut improved expanded bottle bill</t>
  </si>
  <si>
    <t>add nips bottle bill go gloucester</t>
  </si>
  <si>
    <t>expanded bottle bill ballot question defeated 2014 litter still problem</t>
  </si>
  <si>
    <t>oregon bottle bill born reduce reuse recycle rethink</t>
  </si>
  <si>
    <t>oregon passed working kgw produced documentary pollution helped spur environmental</t>
  </si>
  <si>
    <t>new york bottle bill expansion draws recycling stakeholder concern</t>
  </si>
  <si>
    <t>recycling volunteers plasticpollution bottle bill curbside pet trash piling up</t>
  </si>
  <si>
    <t>volunteers wastecounter trash piling up faster clean usa recycling solution</t>
  </si>
  <si>
    <t>exchange february 13 2019 civil rights intellectual diversity bottle bill</t>
  </si>
  <si>
    <t>bottle bill moving iowa senate</t>
  </si>
  <si>
    <t>love oregon flies wings bottle bill vote mail national leader</t>
  </si>
  <si>
    <t>plastic waste bags expand connecticut s bottle bill reduce single</t>
  </si>
  <si>
    <t>iowa spencer biodiesel bottlebill ust cstore e15 fuel fueliowa informed</t>
  </si>
  <si>
    <t>iowabottlebill keep popular successful we've upgrade time deposit water bottles</t>
  </si>
  <si>
    <t>bottle ingrahamangle someone please bill weld calling president unstable think</t>
  </si>
  <si>
    <t>bill files kcelections rep maxie early advocate create martin luther</t>
  </si>
  <si>
    <t>Top Words in Tweet by Salience</t>
  </si>
  <si>
    <t>capitol hf cmte support rm handling fee 181 water via</t>
  </si>
  <si>
    <t>oregon oceans oregonâ â oceansâ bottle bill program results 90</t>
  </si>
  <si>
    <t>trash state govinslee waleg needs markoliias thank good gives incentive</t>
  </si>
  <si>
    <t>kojoshow bottle bill wamu885</t>
  </si>
  <si>
    <t>unfortunately retailers stay business didn t raise prices decades somehow</t>
  </si>
  <si>
    <t>variety topics covered cap today attended subs alcohol autonomous vehicles</t>
  </si>
  <si>
    <t>volunteers curbside pet trash piling up faster clean usa solution</t>
  </si>
  <si>
    <t>scrapindustry working life 15 minutes enter stream plastic waste bags</t>
  </si>
  <si>
    <t>fuel today talking tax credits regulations sports betting infrastructure next</t>
  </si>
  <si>
    <t>Top Word Pairs in Tweet by Count</t>
  </si>
  <si>
    <t>valleytimes,oregon  oregon,recycled  recycled,90  90,containers  containers,covered  covered,bottle  bottle,deposit  deposit,system  system,rate  rate,jumped</t>
  </si>
  <si>
    <t>estacada_news,oregon  oregon,recycled  recycled,90  90,containers  containers,covered  covered,bottle  bottle,deposit  deposit,system  system,rate  rate,jumped</t>
  </si>
  <si>
    <t>working,bottle  bottle,bill  bill,front  front,ialegis</t>
  </si>
  <si>
    <t>great,idea  idea,imo  imo,metal  metal,value  value,everywhere  everywhere,oregon  oregon,bottle  bottle,bill  bill,wikipedia</t>
  </si>
  <si>
    <t>pamplin,media  media,group  group,expansion  expansion,bottle  bottle,bill  bill,program  program,results  results,90  90,percent  percent,recycling</t>
  </si>
  <si>
    <t>tives,comparison  comparison,connecticut's  connecticut's,return  return,rate  rate,around  around,49  49,percent  percent,ptskahill  ptskahill,reported  reported,2017</t>
  </si>
  <si>
    <t>iowabottlebill,thank  thank,representative  representative,andy  andy,mckean  mckean,introducing  introducing,legislation  legislation,expand  expand,bottle  bottle,bill  bill,include</t>
  </si>
  <si>
    <t>handling,fee  ialegis,bottlebill  hf,181  check,out  iowastateu,economist  181,ialegis  water,bottles  increase,handling  economist,dr  dr,dermot</t>
  </si>
  <si>
    <t>connollymer,such  such,fr3  fr3,k  k,4  4,bottledrop  bottledrop,bottle  bottle,deposit  deposit,grow  grow,increasing  increasing,critical</t>
  </si>
  <si>
    <t>robinrashell,erinbode  erinbode,call  call,bottle  bottle,bill</t>
  </si>
  <si>
    <t>rodrdomi2692,oregon  oregon,bottle  bottle,bill  bill,passed  passed,before  before,born  born,always  always,engrained  engrained,recycle  recycle,cans</t>
  </si>
  <si>
    <t>dougcasler1,need  need,national  national,bottle  bottle,bill  bill,nationalbottlebill  nationalbottlebill,oregon  oregon,bottle  bottle,deposit  deposit,system  system,hits</t>
  </si>
  <si>
    <t>tomsherwood,kojoshow  kojoshow,wcp  wcp,remember  remember,87  87,dc  dc,residents  residents,tried  tried,pass  pass,bottle  bottle,bill</t>
  </si>
  <si>
    <t>laura,gods  gods,bill  bill,smell  smell,piss  piss,bill  bill,bathroom  bathroom,raptor  raptor,laura  laura,done  done,bottle</t>
  </si>
  <si>
    <t>bottle,bill  bill,discussion  discussion,during  during,recent  recent,eggs  eggs,issues  issues,session</t>
  </si>
  <si>
    <t>correct,wrong  wrong,think  think,we've  we've,seen  seen,bottle  bottle,bill  bill,minnesota  minnesota,willard  willard,munger  munger,alive</t>
  </si>
  <si>
    <t>plastic,waste  expand,connecticut's  connecticut's,bottle  bottle,bill  bill,reduce  reduce,plastic  waste,ct  ct,mirror  mirror,plastic  waste,sea</t>
  </si>
  <si>
    <t>bottle,bill  bill,program  program,results  results,90  90,recycling  recycling,rate  rate,ninety  now,doing  doing,something  something,plastic</t>
  </si>
  <si>
    <t>connfood,connecticut  connecticut,s  s,grocery  grocery,stores  stores,redeem  redeem,over  over,625  625,million  million,containers  containers,per</t>
  </si>
  <si>
    <t>plastic,produced  consider,more  more,plastic  produced,2010  2010,over  over,past  past,century  century,product  product,'necessary  'necessary,evil'</t>
  </si>
  <si>
    <t>want,see  see,bottlebill  bottlebill,arkansas  arkansas,arforcdl  arforcdl,itmakescents  itmakescents,morerecycling  morerecycling,lesslandfill  lesslandfill,moreincentive  moreincentive,lesslitter  lesslitter,thenaturalstate</t>
  </si>
  <si>
    <t>arforcdl,want  want,see  see,bottlebill  bottlebill,arkansas  arkansas,arforcdl  arforcdl,itmakescents  itmakescents,morerecycling  morerecycling,lesslandfill  lesslandfill,moreincentive  moreincentive,lesslitter</t>
  </si>
  <si>
    <t>snapnhiss,really  really,wish  wish,tennessee  tennessee,passed  passed,bottle  bottle,bill  bill,exchange  exchange,selling  selling,wine  wine,grocery</t>
  </si>
  <si>
    <t>woburn,mayor  mayor,nips  nips,covered  covered,bottle  bottle,bill</t>
  </si>
  <si>
    <t>bottle,bill  washington,needs  needs,bottle  markoliias,thank  thank,good  good,bottle  bill,gives  gives,incentive  incentive,boost  boost,recycling</t>
  </si>
  <si>
    <t>shippers,started  started,process  process,getting  getting,bottlebill  bottlebill,house  house,floor  floor,know  know,stem  stem,extends  extends,conservationist</t>
  </si>
  <si>
    <t>theshipatnorth,shippers  shippers,started  started,process  process,getting  getting,bottlebill  bottlebill,house  house,floor  floor,know  know,stem  stem,extends</t>
  </si>
  <si>
    <t>bottlebill,discussions  discussions,loom  loom,continue  continue,talk  talk,tackle  tackle,shrinking  shrinking,markets  markets,recyclables  recyclables,spotted  spotted,new</t>
  </si>
  <si>
    <t>yay,oregon  oregon,reached  reached,90  90,bottle  bottle,recycling  recycling,rate  rate,recycling  recycling,bottlebill  bottlebill,bottlereturn</t>
  </si>
  <si>
    <t>plastic,bags  nygovcuomo,plastic  bags,trash  trash,m  m,including  including,provisions  provisions,executive  executive,budget  budget,ban  ban,single</t>
  </si>
  <si>
    <t>plastic,bags  bags,trash  trash,m  m,including  including,provisions  provisions,executive  executive,budget  budget,ban  ban,single  single,use</t>
  </si>
  <si>
    <t>jamesqlynch,iowa's  iowa's,beautiful  beautiful,40  40,year  year,old  old,iowabottlebill  iowabottlebill,falling  falling,apart  apart,iowastateu  iowastateu,economist</t>
  </si>
  <si>
    <t>iowa's,beautiful  beautiful,40  40,year  year,old  old,iowabottlebill  iowabottlebill,falling  falling,apart  apart,iowastateu  iowastateu,economist  economist,tells</t>
  </si>
  <si>
    <t>mrharmerpe,doubling  doubling,return  return,expanding  expanding,program  program,great  great,thing  thing,recycling  recycling,program</t>
  </si>
  <si>
    <t>expand,connecticut  connecticut,s  s,bottle  bottle,bill  bill,reduce  reduce,plastic  plastic,waste</t>
  </si>
  <si>
    <t>expand,connecticut's  connecticut's,bottle  bottle,bill  bill,reduce  reduce,plastic  plastic,waste  waste,maine's  maine's,container  container,redemption  redemption,act</t>
  </si>
  <si>
    <t>becoming,sunny  sunny,today  today,continued  continued,windy  windy,high  high,around  around,12  12,today  today,amqc  amqc,bezos</t>
  </si>
  <si>
    <t>bradlander,nrdc  nrdc,riverkeeper  riverkeeper,citizensenviro  citizensenviro,glad  glad,nygovcuomo  nygovcuomo,recognizes  recognizes,time  time,end  end,plastic  plastic,bag</t>
  </si>
  <si>
    <t>iowa,s  s,40  40,year  year,old  old,iowa  iowa,bottle  bottle,bill  bill,falling  falling,apart  apart,economist</t>
  </si>
  <si>
    <t>winner,cappellimiles  cappellimiles,best  best,video  video,american  american,marketing  marketing,assn  assn,hat's  hat's,artist  artist,extraordinaire  extraordinaire,joelgerlach</t>
  </si>
  <si>
    <t>markhassoregon,winner  winner,cappellimiles  cappellimiles,best  best,video  video,american  american,marketing  marketing,assn  assn,hat's  hat's,artist  artist,extraordin</t>
  </si>
  <si>
    <t>progressivemrs,ac360  ac360,repcicilline  repcicilline,better  better,make  make,sure  sure,government  government,funded  funded,first  first,sure  sure,congress</t>
  </si>
  <si>
    <t>sb00589,new  new,act  act,expanding  expanding,bottle  bottle,bill  bill,include  include,nips  nips,sports  sports,drinks</t>
  </si>
  <si>
    <t>bitchimlying,_kayla_bayla__  _kayla_bayla__,skye_aspden  skye_aspden,jeremyebslarge  jeremyebslarge,guyendorekaiser  guyendorekaiser,libbycwatson  libbycwatson,ddr  ddr,east  east,germany  germany,invented  invented,lightbulbs</t>
  </si>
  <si>
    <t>billmaher,m  m,former  former,republican  republican,oregon  oregon,republicans  republicans,brought  brought,bottlebill  bottlebill,saved  saved,public  public,beaches</t>
  </si>
  <si>
    <t>iowabottlebill,icymi  icymi,iowastateu  iowastateu,economist  economist,dr  dr,dermot  dermot,hayes  hayes,cri_recycle  cri_recycle,prez  prez,susan  susan,collins</t>
  </si>
  <si>
    <t>tn,bottle  bottle,bill  bill,2020  2020,better  better,go  go,using  using,glass  glass,bottles  bottles,returning  returning,used</t>
  </si>
  <si>
    <t>need,another  another,bottle  bottle,bill  bill,walton</t>
  </si>
  <si>
    <t>robinscheu,tune  tune,vermontedition  vermontedition,tomorrow  tomorrow,noon  noon,hear  hear,more  more,h  h,74  74,s  s,60</t>
  </si>
  <si>
    <t>iknowbo,paparutledge  paparutledge,alpipkin  alpipkin,bakkenbill1964  bakkenbill1964,et109_  et109_,thephoolish1  thephoolish1,freetexas2  freetexas2,heyitscarolyn  heyitscarolyn,dig  dig,up  up,one</t>
  </si>
  <si>
    <t>iowa,s  s,bottle  bottle,bill  bill,falling  falling,apart  apart,according  according,isu  isu,economist</t>
  </si>
  <si>
    <t>isu,economist  economist,changes  changes,need  need,made  made,bottle  bottle,bill</t>
  </si>
  <si>
    <t>mikevonirvin,deployment  deployment,6  6,000  000,megawatts  megawatts,2025  2025,delivering  delivering,climate  climate,justice  justice,underserved  underserved,communities</t>
  </si>
  <si>
    <t>iowa,s  s,40  40,year  year,old  old,bottle  bottle,bill  bill,falling  falling,apart  apart,state  state,economist</t>
  </si>
  <si>
    <t>bottle,bill  bill,bottle  wamu885,bottle  wamu885,kojoshow  kojoshow,bottle</t>
  </si>
  <si>
    <t>isu,economist  economist,urges  urges,iowa  iowa,lawmakers  lawmakers,update  update,state's  state's,bottle  bottle,bill  bill,falling  falling,apart</t>
  </si>
  <si>
    <t>iowastateu,economist  economist,four  four,decades  decades,s  s,time  time,update  update,state  state,s  s,bottle  bottle,deposit</t>
  </si>
  <si>
    <t>isu,economist  economist,iowa's  iowa's,bottle  bottle,bill  bill,'falling  'falling,apart'</t>
  </si>
  <si>
    <t>mirlagerfield,lol  lol,guess  guess,friends  friends,drink  drink,alot  alot,yall  yall,bill  bill,easily  easily,bought  bought,bottle</t>
  </si>
  <si>
    <t>economist,wrong  wrong,bottle  bottle,bill  bill,needs  needs,updating  updating,political  political,fight  fight,retail  retail,chains  chains,want</t>
  </si>
  <si>
    <t>staedart,retailers  retailers,stay  stay,business  business,didn  didn,t  t,raise  raise,prices  prices,decades  decades,somehow  somehow,troy</t>
  </si>
  <si>
    <t>bottle,bill  retailers,stay  stay,business  business,didn  didn,t  t,raise  raise,prices  prices,decades  decades,somehow  somehow,troy</t>
  </si>
  <si>
    <t>bottle,bill  bill,expansion  expansion,draws  draws,municipal  municipal,mrf  mrf,concern  concern,resource  resource,recycling  recycling,news</t>
  </si>
  <si>
    <t>new,york  york,state  state,proposal  proposal,expanded  expanded,bottle  bottle,bill  bill,draws  draws,concern  concern,materials  materials,recovery</t>
  </si>
  <si>
    <t>national,sword  sword,now  now,talking  talking,point  point,bottle  bottle,bill  bill,debates</t>
  </si>
  <si>
    <t>brad4abi,variety  variety,topics  topics,covered  covered,cap  cap,today  today,attended  attended,subs  subs,bottle  bottle,bill  bill,alcohol</t>
  </si>
  <si>
    <t>billfinchbpt,time  time,connecticut  connecticut,improved  improved,expanded  expanded,bottle  bottle,bill</t>
  </si>
  <si>
    <t>add,nips  nips,bottle  bottle,bill  bill,go  go,gloucester</t>
  </si>
  <si>
    <t>expanded,bottle  bottle,bill  bill,ballot  ballot,question  question,defeated  defeated,2014  2014,litter  litter,still  still,problem  problem,gloucester</t>
  </si>
  <si>
    <t>oregon,bottle  bottle,bill  bill,born  born,reduce  reduce,reuse  reuse,recycle  recycle,rethink</t>
  </si>
  <si>
    <t>working,kgw  kgw,produced  produced,documentary  documentary,pollution  pollution,oregon  oregon,helped  helped,spur  spur,environmental  environmental,cleanup  cleanup,air</t>
  </si>
  <si>
    <t>new,york  york,bottle  bottle,bill  bill,expansion  expansion,draws  draws,recycling  recycling,stakeholder  stakeholder,concern</t>
  </si>
  <si>
    <t>bottle,bill  trash,piling  piling,up  up,faster  faster,volunteers  volunteers,clean  clean,usa  usa,volunteers  volunteers,recycling  recycling,solution</t>
  </si>
  <si>
    <t>wastecounter,trash  trash,piling  piling,up  up,faster  faster,volunteers  volunteers,clean  clean,usa  usa,volunteers  volunteers,recycling  recycling,solution</t>
  </si>
  <si>
    <t>exchange,february  february,13  13,2019  2019,civil  civil,rights  rights,intellectual  intellectual,diversity  diversity,bottle  bottle,bill</t>
  </si>
  <si>
    <t>bottle,bill  bill,moving  moving,iowa  iowa,senate</t>
  </si>
  <si>
    <t>love,oregon  oregon,flies  flies,wings  wings,bottle  bottle,bill  bill,vote  vote,mail  mail,national  national,leader  leader,happybirthdayoregon</t>
  </si>
  <si>
    <t>plastic,waste  expand,connecticut  connecticut,s  s,bottle  bottle,bill  bill,reduce  reduce,plastic  waste,single  single,use  use,plastic</t>
  </si>
  <si>
    <t>northwest,iowa  lunch,learn  iowa,fuel  fuel,cstore  bottlebill,biodiesel  fueliowa,spencer  spencer,iowa  iowa,today  today,talking  talking,biodiesel</t>
  </si>
  <si>
    <t>iowabottlebill,keep  keep,popular  popular,iowabottlebill  iowabottlebill,successful  successful,we've  we've,upgrade  upgrade,time  time,deposit  deposit,water  water,bottles</t>
  </si>
  <si>
    <t>ingrahamangle,someone  someone,please  please,bottle  bottle,bill  bill,weld  weld,calling  calling,president  president,unstable  unstable,think  think,vision</t>
  </si>
  <si>
    <t>kcelections,rep  rep,maxie  maxie,early  early,advocate  advocate,create  create,martin  martin,luther  luther,king  king,jr  jr,holiday</t>
  </si>
  <si>
    <t>Top Word Pairs in Tweet by Salience</t>
  </si>
  <si>
    <t>capitol,rm  handling,fee  ialegis,bottlebill  hf,181  check,out  iowastateu,economist  181,ialegis  water,bottles  increase,handling  economist,dr</t>
  </si>
  <si>
    <t>oregon,bottle  ninety,now  plastic,oceans  oregonâ,bottle  ninety,â  â,now  plastic,oceansâ  bottle,bill  bill,program  program,results</t>
  </si>
  <si>
    <t>washington,needs  needs,bottle  markoliias,thank  thank,good  good,bottle  bill,gives  gives,incentive  incentive,boost  boost,recycling  recycling,worked</t>
  </si>
  <si>
    <t>wamu885,bottle  wamu885,kojoshow  kojoshow,bottle  bottle,bill  bill,bottle</t>
  </si>
  <si>
    <t>retailers,stay  stay,business  business,didn  didn,t  t,raise  raise,prices  prices,decades  decades,somehow  somehow,troy  troy,willard</t>
  </si>
  <si>
    <t>variety,topics  topics,covered  covered,cap  cap,today  today,attended  attended,subs  subs,bottle  bill,alcohol  alcohol,autonomous  autonomous,vehicles</t>
  </si>
  <si>
    <t>trash,piling  piling,up  up,faster  faster,volunteers  volunteers,clean  clean,usa  usa,volunteers  volunteers,recycling  recycling,solution  solution,plasticpollution</t>
  </si>
  <si>
    <t>scrapindustry,expand  attention,bags  bags,working  working,life  life,15  15,minutes  minutes,enter  enter,plastic  waste,stream  plastic,waste</t>
  </si>
  <si>
    <t>fueliowa,spencer  spencer,iowa  iowa,today  today,talking  talking,biodiesel  biodiesel,tax  tax,credits  credits,bottlebill  bottlebill,ust  ust,regulations</t>
  </si>
  <si>
    <t>Word</t>
  </si>
  <si>
    <t>expand</t>
  </si>
  <si>
    <t>year</t>
  </si>
  <si>
    <t>rate</t>
  </si>
  <si>
    <t>bags</t>
  </si>
  <si>
    <t>bottles</t>
  </si>
  <si>
    <t>containers</t>
  </si>
  <si>
    <t>90</t>
  </si>
  <si>
    <t>expanding</t>
  </si>
  <si>
    <t>percent</t>
  </si>
  <si>
    <t>apart</t>
  </si>
  <si>
    <t>include</t>
  </si>
  <si>
    <t>drinks</t>
  </si>
  <si>
    <t>fee</t>
  </si>
  <si>
    <t>system</t>
  </si>
  <si>
    <t>ban</t>
  </si>
  <si>
    <t>covered</t>
  </si>
  <si>
    <t>5</t>
  </si>
  <si>
    <t>40</t>
  </si>
  <si>
    <t>old</t>
  </si>
  <si>
    <t>connecticut</t>
  </si>
  <si>
    <t>state</t>
  </si>
  <si>
    <t>bills</t>
  </si>
  <si>
    <t>now</t>
  </si>
  <si>
    <t>nonalcoholic</t>
  </si>
  <si>
    <t>banning</t>
  </si>
  <si>
    <t>plastics</t>
  </si>
  <si>
    <t>program</t>
  </si>
  <si>
    <t>recycled</t>
  </si>
  <si>
    <t>jumped</t>
  </si>
  <si>
    <t>64</t>
  </si>
  <si>
    <t>two</t>
  </si>
  <si>
    <t>today</t>
  </si>
  <si>
    <t>want</t>
  </si>
  <si>
    <t>handling</t>
  </si>
  <si>
    <t>new</t>
  </si>
  <si>
    <t>see</t>
  </si>
  <si>
    <t>getting</t>
  </si>
  <si>
    <t>national</t>
  </si>
  <si>
    <t>expanded</t>
  </si>
  <si>
    <t>valuable</t>
  </si>
  <si>
    <t>expansion</t>
  </si>
  <si>
    <t>passed</t>
  </si>
  <si>
    <t>needs</t>
  </si>
  <si>
    <t>need</t>
  </si>
  <si>
    <t>house</t>
  </si>
  <si>
    <t>beautiful</t>
  </si>
  <si>
    <t>tells</t>
  </si>
  <si>
    <t>redemption</t>
  </si>
  <si>
    <t>grocery</t>
  </si>
  <si>
    <t>stores</t>
  </si>
  <si>
    <t>over</t>
  </si>
  <si>
    <t>181</t>
  </si>
  <si>
    <t>we've</t>
  </si>
  <si>
    <t>sports</t>
  </si>
  <si>
    <t>increase</t>
  </si>
  <si>
    <t>out</t>
  </si>
  <si>
    <t>plasticpoll</t>
  </si>
  <si>
    <t>single</t>
  </si>
  <si>
    <t>use</t>
  </si>
  <si>
    <t>t</t>
  </si>
  <si>
    <t>draws</t>
  </si>
  <si>
    <t>concern</t>
  </si>
  <si>
    <t>updating</t>
  </si>
  <si>
    <t>isu</t>
  </si>
  <si>
    <t>made</t>
  </si>
  <si>
    <t>make</t>
  </si>
  <si>
    <t>sure</t>
  </si>
  <si>
    <t>end</t>
  </si>
  <si>
    <t>connecticut's</t>
  </si>
  <si>
    <t>return</t>
  </si>
  <si>
    <t>redeem</t>
  </si>
  <si>
    <t>625</t>
  </si>
  <si>
    <t>million</t>
  </si>
  <si>
    <t>per</t>
  </si>
  <si>
    <t>provide</t>
  </si>
  <si>
    <t>community</t>
  </si>
  <si>
    <t>service</t>
  </si>
  <si>
    <t>years</t>
  </si>
  <si>
    <t>rep</t>
  </si>
  <si>
    <t>public</t>
  </si>
  <si>
    <t>keep</t>
  </si>
  <si>
    <t>spencer</t>
  </si>
  <si>
    <t>stay</t>
  </si>
  <si>
    <t>update</t>
  </si>
  <si>
    <t>business</t>
  </si>
  <si>
    <t>check</t>
  </si>
  <si>
    <t>working</t>
  </si>
  <si>
    <t>love</t>
  </si>
  <si>
    <t>retailers</t>
  </si>
  <si>
    <t>https</t>
  </si>
  <si>
    <t>industry</t>
  </si>
  <si>
    <t>york</t>
  </si>
  <si>
    <t>produced</t>
  </si>
  <si>
    <t>recycle</t>
  </si>
  <si>
    <t>nips</t>
  </si>
  <si>
    <t>never</t>
  </si>
  <si>
    <t>resources</t>
  </si>
  <si>
    <t>decades</t>
  </si>
  <si>
    <t>willard</t>
  </si>
  <si>
    <t>wrong</t>
  </si>
  <si>
    <t>political</t>
  </si>
  <si>
    <t>increasing</t>
  </si>
  <si>
    <t>juice</t>
  </si>
  <si>
    <t>environment</t>
  </si>
  <si>
    <t>another</t>
  </si>
  <si>
    <t>better</t>
  </si>
  <si>
    <t>dr</t>
  </si>
  <si>
    <t>dermot</t>
  </si>
  <si>
    <t>hayes</t>
  </si>
  <si>
    <t>susan</t>
  </si>
  <si>
    <t>collins</t>
  </si>
  <si>
    <t>presentations</t>
  </si>
  <si>
    <t>cmte</t>
  </si>
  <si>
    <t>executive</t>
  </si>
  <si>
    <t>m</t>
  </si>
  <si>
    <t>started</t>
  </si>
  <si>
    <t>first</t>
  </si>
  <si>
    <t>around</t>
  </si>
  <si>
    <t>good</t>
  </si>
  <si>
    <t>great</t>
  </si>
  <si>
    <t>cans</t>
  </si>
  <si>
    <t>thank</t>
  </si>
  <si>
    <t>washington</t>
  </si>
  <si>
    <t>results</t>
  </si>
  <si>
    <t>â</t>
  </si>
  <si>
    <t>hits</t>
  </si>
  <si>
    <t>subcommittee</t>
  </si>
  <si>
    <t>support</t>
  </si>
  <si>
    <t>andy</t>
  </si>
  <si>
    <t>mckean</t>
  </si>
  <si>
    <t>introducing</t>
  </si>
  <si>
    <t>files</t>
  </si>
  <si>
    <t>tax</t>
  </si>
  <si>
    <t>someone</t>
  </si>
  <si>
    <t>think</t>
  </si>
  <si>
    <t>popular</t>
  </si>
  <si>
    <t>successful</t>
  </si>
  <si>
    <t>upgrade</t>
  </si>
  <si>
    <t>fueliowa</t>
  </si>
  <si>
    <t>talking</t>
  </si>
  <si>
    <t>next</t>
  </si>
  <si>
    <t>week</t>
  </si>
  <si>
    <t>informed</t>
  </si>
  <si>
    <t>northwest</t>
  </si>
  <si>
    <t>lunch</t>
  </si>
  <si>
    <t>learn</t>
  </si>
  <si>
    <t>county</t>
  </si>
  <si>
    <t>come</t>
  </si>
  <si>
    <t>15</t>
  </si>
  <si>
    <t>2</t>
  </si>
  <si>
    <t>details</t>
  </si>
  <si>
    <t>supporting</t>
  </si>
  <si>
    <t>attention</t>
  </si>
  <si>
    <t>senate</t>
  </si>
  <si>
    <t>exchange</t>
  </si>
  <si>
    <t>february</t>
  </si>
  <si>
    <t>2019</t>
  </si>
  <si>
    <t>rights</t>
  </si>
  <si>
    <t>laws</t>
  </si>
  <si>
    <t>needed</t>
  </si>
  <si>
    <t>curbside</t>
  </si>
  <si>
    <t>pet</t>
  </si>
  <si>
    <t>bin</t>
  </si>
  <si>
    <t>prevent</t>
  </si>
  <si>
    <t>grow</t>
  </si>
  <si>
    <t>beaches</t>
  </si>
  <si>
    <t>born</t>
  </si>
  <si>
    <t>gloucester</t>
  </si>
  <si>
    <t>go</t>
  </si>
  <si>
    <t>improved</t>
  </si>
  <si>
    <t>municipal</t>
  </si>
  <si>
    <t>mrf</t>
  </si>
  <si>
    <t>resource</t>
  </si>
  <si>
    <t>news</t>
  </si>
  <si>
    <t>variety</t>
  </si>
  <si>
    <t>topics</t>
  </si>
  <si>
    <t>cap</t>
  </si>
  <si>
    <t>attended</t>
  </si>
  <si>
    <t>subs</t>
  </si>
  <si>
    <t>alcohol</t>
  </si>
  <si>
    <t>autonomous</t>
  </si>
  <si>
    <t>vehicles</t>
  </si>
  <si>
    <t>day</t>
  </si>
  <si>
    <t>natural</t>
  </si>
  <si>
    <t>law</t>
  </si>
  <si>
    <t>didn</t>
  </si>
  <si>
    <t>raise</t>
  </si>
  <si>
    <t>prices</t>
  </si>
  <si>
    <t>somehow</t>
  </si>
  <si>
    <t>troy</t>
  </si>
  <si>
    <t>unfortunately</t>
  </si>
  <si>
    <t>fight</t>
  </si>
  <si>
    <t>retail</t>
  </si>
  <si>
    <t>chains</t>
  </si>
  <si>
    <t>game</t>
  </si>
  <si>
    <t>drink</t>
  </si>
  <si>
    <t>paid</t>
  </si>
  <si>
    <t>earliest</t>
  </si>
  <si>
    <t>going</t>
  </si>
  <si>
    <t>2020</t>
  </si>
  <si>
    <t>icymi</t>
  </si>
  <si>
    <t>prez</t>
  </si>
  <si>
    <t>hearing</t>
  </si>
  <si>
    <t>rm</t>
  </si>
  <si>
    <t>env</t>
  </si>
  <si>
    <t>protection</t>
  </si>
  <si>
    <t>plus</t>
  </si>
  <si>
    <t>always</t>
  </si>
  <si>
    <t>act</t>
  </si>
  <si>
    <t>government</t>
  </si>
  <si>
    <t>funded</t>
  </si>
  <si>
    <t>congress</t>
  </si>
  <si>
    <t>afford</t>
  </si>
  <si>
    <t>such</t>
  </si>
  <si>
    <t>placing</t>
  </si>
  <si>
    <t>beverage</t>
  </si>
  <si>
    <t>doubling</t>
  </si>
  <si>
    <t>thing</t>
  </si>
  <si>
    <t>including</t>
  </si>
  <si>
    <t>provisions</t>
  </si>
  <si>
    <t>budget</t>
  </si>
  <si>
    <t>tackle</t>
  </si>
  <si>
    <t>here</t>
  </si>
  <si>
    <t>shippers</t>
  </si>
  <si>
    <t>process</t>
  </si>
  <si>
    <t>floor</t>
  </si>
  <si>
    <t>know</t>
  </si>
  <si>
    <t>stem</t>
  </si>
  <si>
    <t>extends</t>
  </si>
  <si>
    <t>waleg</t>
  </si>
  <si>
    <t>ocean</t>
  </si>
  <si>
    <t>arkansas</t>
  </si>
  <si>
    <t>itmakescents</t>
  </si>
  <si>
    <t>morerecycling</t>
  </si>
  <si>
    <t>lesslandfill</t>
  </si>
  <si>
    <t>moreincentive</t>
  </si>
  <si>
    <t>lesslitter</t>
  </si>
  <si>
    <t>consider</t>
  </si>
  <si>
    <t>ninety</t>
  </si>
  <si>
    <t>doing</t>
  </si>
  <si>
    <t>something</t>
  </si>
  <si>
    <t>laura</t>
  </si>
  <si>
    <t>look</t>
  </si>
  <si>
    <t>join</t>
  </si>
  <si>
    <t>lounge</t>
  </si>
  <si>
    <t>blog</t>
  </si>
  <si>
    <t>representative</t>
  </si>
  <si>
    <t>legislation</t>
  </si>
  <si>
    <t>comparison</t>
  </si>
  <si>
    <t>49</t>
  </si>
  <si>
    <t>reported</t>
  </si>
  <si>
    <t>2017</t>
  </si>
  <si>
    <t>yeaâ</t>
  </si>
  <si>
    <t>ago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</si>
  <si>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</si>
  <si>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</si>
  <si>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</si>
  <si>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</si>
  <si>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</si>
  <si>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</si>
  <si>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</si>
  <si>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</si>
  <si>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</si>
  <si>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</si>
  <si>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</si>
  <si>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</si>
  <si>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</si>
  <si>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</si>
  <si>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</si>
  <si>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</si>
  <si>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</si>
  <si>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</si>
  <si>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</si>
  <si>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</si>
  <si>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</si>
  <si>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</si>
  <si>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</si>
  <si>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</si>
  <si>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</si>
  <si>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</si>
  <si>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</si>
  <si>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</si>
  <si>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</si>
  <si>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</si>
  <si>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</si>
  <si>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</si>
  <si>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13-Jan</t>
  </si>
  <si>
    <t>7 PM</t>
  </si>
  <si>
    <t>14-Jan</t>
  </si>
  <si>
    <t>1 PM</t>
  </si>
  <si>
    <t>Feb</t>
  </si>
  <si>
    <t>2-Feb</t>
  </si>
  <si>
    <t>1 AM</t>
  </si>
  <si>
    <t>2 AM</t>
  </si>
  <si>
    <t>4 PM</t>
  </si>
  <si>
    <t>5 PM</t>
  </si>
  <si>
    <t>3-Feb</t>
  </si>
  <si>
    <t>12 AM</t>
  </si>
  <si>
    <t>4-Feb</t>
  </si>
  <si>
    <t>3 PM</t>
  </si>
  <si>
    <t>6 PM</t>
  </si>
  <si>
    <t>8 PM</t>
  </si>
  <si>
    <t>11 PM</t>
  </si>
  <si>
    <t>5-Feb</t>
  </si>
  <si>
    <t>3 AM</t>
  </si>
  <si>
    <t>4 AM</t>
  </si>
  <si>
    <t>9 PM</t>
  </si>
  <si>
    <t>10 PM</t>
  </si>
  <si>
    <t>6-Feb</t>
  </si>
  <si>
    <t>8 AM</t>
  </si>
  <si>
    <t>7-Feb</t>
  </si>
  <si>
    <t>8-Feb</t>
  </si>
  <si>
    <t>6 AM</t>
  </si>
  <si>
    <t>11 AM</t>
  </si>
  <si>
    <t>12 PM</t>
  </si>
  <si>
    <t>2 PM</t>
  </si>
  <si>
    <t>9-Feb</t>
  </si>
  <si>
    <t>10-Feb</t>
  </si>
  <si>
    <t>5 AM</t>
  </si>
  <si>
    <t>11-Feb</t>
  </si>
  <si>
    <t>12-Feb</t>
  </si>
  <si>
    <t>13-Feb</t>
  </si>
  <si>
    <t>14-Feb</t>
  </si>
  <si>
    <t>15-Feb</t>
  </si>
  <si>
    <t>128, 128, 128</t>
  </si>
  <si>
    <t>Red</t>
  </si>
  <si>
    <t>G1: bill bottle plastic iowa oregon recycling waste s reduce falling</t>
  </si>
  <si>
    <t>G2: iowabottlebill ialegis bottlebill economist iowastateu hf iowa's water bottle capitol</t>
  </si>
  <si>
    <t>G3: plastic nygovcuomo bag waste nrdc riverkeeper citizensenviro glad recognizes time</t>
  </si>
  <si>
    <t>G4: deployment 6 000 megawatts 2025 delivering climate justice underserved communities</t>
  </si>
  <si>
    <t>G5: tune vermontedition tomorrow noon hear more h 74 s 60</t>
  </si>
  <si>
    <t>G6: paparutledge alpipkin bakkenbill1964 et109_ thephoolish1 freetexas2 heyitscarolyn dig up one</t>
  </si>
  <si>
    <t>G7: volunteers recycling trash piling up faster clean usa solution wastecounter</t>
  </si>
  <si>
    <t>G8: invented</t>
  </si>
  <si>
    <t>G9: bottle bill wamu885 kojoshow</t>
  </si>
  <si>
    <t>G10: winner cappellimiles best video american marketing assn hat's artist</t>
  </si>
  <si>
    <t>G11: bottle bill recycling state washington litter trash govinslee needs waleg</t>
  </si>
  <si>
    <t>G13: sure ac360 repcicilline better make government funded first congress afford</t>
  </si>
  <si>
    <t>G14: connecticut s grocery stores redeem over 625 million containers per</t>
  </si>
  <si>
    <t>G15: oregon recycled 90 containers covered bottle deposit system rate jumped</t>
  </si>
  <si>
    <t>G17: bottle bill variety topics covered cap today attended subs alcohol</t>
  </si>
  <si>
    <t>G18: bottle bill needs updating year retailers stay business didn t</t>
  </si>
  <si>
    <t>G19: bottle need national bill nationalbottlebill oregon deposit system hits 90</t>
  </si>
  <si>
    <t>G21: oregon recycled 90 containers covered bottle deposit system rate jumped</t>
  </si>
  <si>
    <t>G22: bill files</t>
  </si>
  <si>
    <t>G23: bottle</t>
  </si>
  <si>
    <t>G24: time connecticut improved expanded bottle bill</t>
  </si>
  <si>
    <t>G25: bill bottle</t>
  </si>
  <si>
    <t>G26: program doubling return expanding great thing recycling</t>
  </si>
  <si>
    <t>G27: theshipatnorth shippers started process getting bottlebill house floor know stem</t>
  </si>
  <si>
    <t>G29: arforcdl want see bottlebill arkansas itmakescents morerecycling lesslandfill moreincentive lesslitter</t>
  </si>
  <si>
    <t>G31: bottle recycle</t>
  </si>
  <si>
    <t>G32: bottle</t>
  </si>
  <si>
    <t>G33: comparison connecticut's return rate around 49 percent ptskahill reported 2017</t>
  </si>
  <si>
    <t>Autofill Workbook Results</t>
  </si>
  <si>
    <t>Edge Weight▓1▓2▓0▓True▓Gray▓Red▓▓Edge Weight▓1▓2▓0▓3▓10▓False▓Edge Weight▓1▓2▓0▓35▓12▓False▓▓0▓0▓0▓True▓Black▓Black▓▓Followers▓2▓864663▓0▓162▓1000▓False▓▓0▓0▓0▓0▓0▓False▓▓0▓0▓0▓0▓0▓False▓▓0▓0▓0▓0▓0▓False</t>
  </si>
  <si>
    <t>GraphSource░GraphServerTwitterSearch▓GraphTerm░#bottlebill OR %22bottle bill%22▓ImportDescription░The graph represents a network of 179 Twitter users whose tweets in the requested range contained "#bottlebill OR %22bottle bill%22", or who were replied to or mentioned in those tweets.  The network was obtained from the NodeXL Graph Server on Saturday, 16 February 2019 at 11:03 UTC.
The requested start date was Saturday, 16 February 2019 at 01:01 UTC and the maximum number of days (going backward) was 14.
The maximum number of tweets collected was 5,000.
The tweets in the network were tweeted over the 13-day, 21-hour, 18-minute period from Saturday, 02 February 2019 at 01:08 UTC to Friday, 15 February 2019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</si>
</sst>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250667"/>
        <c:axId val="39820548"/>
      </c:barChart>
      <c:catAx>
        <c:axId val="342506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20548"/>
        <c:crosses val="autoZero"/>
        <c:auto val="1"/>
        <c:lblOffset val="100"/>
        <c:noMultiLvlLbl val="0"/>
      </c:catAx>
      <c:valAx>
        <c:axId val="39820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0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1"/>
                <c:pt idx="0">
                  <c:v>7 PM
13-Jan
Jan
2019</c:v>
                </c:pt>
                <c:pt idx="1">
                  <c:v>1 PM
14-Jan</c:v>
                </c:pt>
                <c:pt idx="2">
                  <c:v>1 AM
2-Feb
Feb</c:v>
                </c:pt>
                <c:pt idx="3">
                  <c:v>2 AM</c:v>
                </c:pt>
                <c:pt idx="4">
                  <c:v>4 PM</c:v>
                </c:pt>
                <c:pt idx="5">
                  <c:v>5 PM</c:v>
                </c:pt>
                <c:pt idx="6">
                  <c:v>12 AM
3-Feb</c:v>
                </c:pt>
                <c:pt idx="7">
                  <c:v>1 AM</c:v>
                </c:pt>
                <c:pt idx="8">
                  <c:v>3 PM
4-Feb</c:v>
                </c:pt>
                <c:pt idx="9">
                  <c:v>4 PM</c:v>
                </c:pt>
                <c:pt idx="10">
                  <c:v>6 PM</c:v>
                </c:pt>
                <c:pt idx="11">
                  <c:v>7 PM</c:v>
                </c:pt>
                <c:pt idx="12">
                  <c:v>8 PM</c:v>
                </c:pt>
                <c:pt idx="13">
                  <c:v>11 PM</c:v>
                </c:pt>
                <c:pt idx="14">
                  <c:v>12 AM
5-Feb</c:v>
                </c:pt>
                <c:pt idx="15">
                  <c:v>1 AM</c:v>
                </c:pt>
                <c:pt idx="16">
                  <c:v>3 AM</c:v>
                </c:pt>
                <c:pt idx="17">
                  <c:v>4 AM</c:v>
                </c:pt>
                <c:pt idx="18">
                  <c:v>4 PM</c:v>
                </c:pt>
                <c:pt idx="19">
                  <c:v>6 PM</c:v>
                </c:pt>
                <c:pt idx="20">
                  <c:v>9 PM</c:v>
                </c:pt>
                <c:pt idx="21">
                  <c:v>10 PM</c:v>
                </c:pt>
                <c:pt idx="22">
                  <c:v>8 AM
6-Feb</c:v>
                </c:pt>
                <c:pt idx="23">
                  <c:v>3 PM</c:v>
                </c:pt>
                <c:pt idx="24">
                  <c:v>4 PM</c:v>
                </c:pt>
                <c:pt idx="25">
                  <c:v>6 PM</c:v>
                </c:pt>
                <c:pt idx="26">
                  <c:v>7 PM</c:v>
                </c:pt>
                <c:pt idx="27">
                  <c:v>8 PM</c:v>
                </c:pt>
                <c:pt idx="28">
                  <c:v>9 PM</c:v>
                </c:pt>
                <c:pt idx="29">
                  <c:v>10 PM</c:v>
                </c:pt>
                <c:pt idx="30">
                  <c:v>1 AM
7-Feb</c:v>
                </c:pt>
                <c:pt idx="31">
                  <c:v>2 AM</c:v>
                </c:pt>
                <c:pt idx="32">
                  <c:v>4 AM</c:v>
                </c:pt>
                <c:pt idx="33">
                  <c:v>1 PM</c:v>
                </c:pt>
                <c:pt idx="34">
                  <c:v>4 PM</c:v>
                </c:pt>
                <c:pt idx="35">
                  <c:v>5 PM</c:v>
                </c:pt>
                <c:pt idx="36">
                  <c:v>7 PM</c:v>
                </c:pt>
                <c:pt idx="37">
                  <c:v>9 PM</c:v>
                </c:pt>
                <c:pt idx="38">
                  <c:v>10 PM</c:v>
                </c:pt>
                <c:pt idx="39">
                  <c:v>11 PM</c:v>
                </c:pt>
                <c:pt idx="40">
                  <c:v>1 AM
8-Feb</c:v>
                </c:pt>
                <c:pt idx="41">
                  <c:v>2 AM</c:v>
                </c:pt>
                <c:pt idx="42">
                  <c:v>3 AM</c:v>
                </c:pt>
                <c:pt idx="43">
                  <c:v>4 AM</c:v>
                </c:pt>
                <c:pt idx="44">
                  <c:v>6 AM</c:v>
                </c:pt>
                <c:pt idx="45">
                  <c:v>11 AM</c:v>
                </c:pt>
                <c:pt idx="46">
                  <c:v>12 PM</c:v>
                </c:pt>
                <c:pt idx="47">
                  <c:v>2 PM</c:v>
                </c:pt>
                <c:pt idx="48">
                  <c:v>3 PM</c:v>
                </c:pt>
                <c:pt idx="49">
                  <c:v>5 PM</c:v>
                </c:pt>
                <c:pt idx="50">
                  <c:v>6 PM</c:v>
                </c:pt>
                <c:pt idx="51">
                  <c:v>7 PM</c:v>
                </c:pt>
                <c:pt idx="52">
                  <c:v>8 PM</c:v>
                </c:pt>
                <c:pt idx="53">
                  <c:v>12 AM
9-Feb</c:v>
                </c:pt>
                <c:pt idx="54">
                  <c:v>1 AM</c:v>
                </c:pt>
                <c:pt idx="55">
                  <c:v>2 AM</c:v>
                </c:pt>
                <c:pt idx="56">
                  <c:v>12 PM</c:v>
                </c:pt>
                <c:pt idx="57">
                  <c:v>1 PM</c:v>
                </c:pt>
                <c:pt idx="58">
                  <c:v>2 PM</c:v>
                </c:pt>
                <c:pt idx="59">
                  <c:v>8 PM</c:v>
                </c:pt>
                <c:pt idx="60">
                  <c:v>1 AM
10-Feb</c:v>
                </c:pt>
                <c:pt idx="61">
                  <c:v>5 AM</c:v>
                </c:pt>
                <c:pt idx="62">
                  <c:v>8 PM</c:v>
                </c:pt>
                <c:pt idx="63">
                  <c:v>11 PM</c:v>
                </c:pt>
                <c:pt idx="64">
                  <c:v>12 AM
11-Feb</c:v>
                </c:pt>
                <c:pt idx="65">
                  <c:v>1 AM</c:v>
                </c:pt>
                <c:pt idx="66">
                  <c:v>3 PM</c:v>
                </c:pt>
                <c:pt idx="67">
                  <c:v>4 PM</c:v>
                </c:pt>
                <c:pt idx="68">
                  <c:v>5 PM</c:v>
                </c:pt>
                <c:pt idx="69">
                  <c:v>6 PM</c:v>
                </c:pt>
                <c:pt idx="70">
                  <c:v>7 PM</c:v>
                </c:pt>
                <c:pt idx="71">
                  <c:v>8 PM</c:v>
                </c:pt>
                <c:pt idx="72">
                  <c:v>9 PM</c:v>
                </c:pt>
                <c:pt idx="73">
                  <c:v>12 AM
12-Feb</c:v>
                </c:pt>
                <c:pt idx="74">
                  <c:v>1 PM</c:v>
                </c:pt>
                <c:pt idx="75">
                  <c:v>2 PM</c:v>
                </c:pt>
                <c:pt idx="76">
                  <c:v>4 PM</c:v>
                </c:pt>
                <c:pt idx="77">
                  <c:v>5 PM</c:v>
                </c:pt>
                <c:pt idx="78">
                  <c:v>7 PM</c:v>
                </c:pt>
                <c:pt idx="79">
                  <c:v>8 PM</c:v>
                </c:pt>
                <c:pt idx="80">
                  <c:v>10 PM</c:v>
                </c:pt>
                <c:pt idx="81">
                  <c:v>11 PM</c:v>
                </c:pt>
                <c:pt idx="82">
                  <c:v>1 AM
13-Feb</c:v>
                </c:pt>
                <c:pt idx="83">
                  <c:v>4 AM</c:v>
                </c:pt>
                <c:pt idx="84">
                  <c:v>5 AM</c:v>
                </c:pt>
                <c:pt idx="85">
                  <c:v>12 PM</c:v>
                </c:pt>
                <c:pt idx="86">
                  <c:v>4 PM</c:v>
                </c:pt>
                <c:pt idx="87">
                  <c:v>6 PM</c:v>
                </c:pt>
                <c:pt idx="88">
                  <c:v>5 AM
14-Feb</c:v>
                </c:pt>
                <c:pt idx="89">
                  <c:v>2 PM</c:v>
                </c:pt>
                <c:pt idx="90">
                  <c:v>3 PM</c:v>
                </c:pt>
                <c:pt idx="91">
                  <c:v>6 PM</c:v>
                </c:pt>
                <c:pt idx="92">
                  <c:v>8 PM</c:v>
                </c:pt>
                <c:pt idx="93">
                  <c:v>9 PM</c:v>
                </c:pt>
                <c:pt idx="94">
                  <c:v>4 AM
15-Feb</c:v>
                </c:pt>
                <c:pt idx="95">
                  <c:v>5 AM</c:v>
                </c:pt>
                <c:pt idx="96">
                  <c:v>6 AM</c:v>
                </c:pt>
                <c:pt idx="97">
                  <c:v>2 PM</c:v>
                </c:pt>
                <c:pt idx="98">
                  <c:v>6 PM</c:v>
                </c:pt>
                <c:pt idx="99">
                  <c:v>8 PM</c:v>
                </c:pt>
                <c:pt idx="100">
                  <c:v>10 PM</c:v>
                </c:pt>
              </c:strCache>
            </c:strRef>
          </c:cat>
          <c:val>
            <c:numRef>
              <c:f>'Time Series'!$B$26:$B$146</c:f>
              <c:numCache>
                <c:formatCode>General</c:formatCode>
                <c:ptCount val="101"/>
                <c:pt idx="0">
                  <c:v>1</c:v>
                </c:pt>
                <c:pt idx="1">
                  <c:v>1</c:v>
                </c:pt>
                <c:pt idx="2">
                  <c:v>4</c:v>
                </c:pt>
                <c:pt idx="3">
                  <c:v>3</c:v>
                </c:pt>
                <c:pt idx="4">
                  <c:v>1</c:v>
                </c:pt>
                <c:pt idx="5">
                  <c:v>1</c:v>
                </c:pt>
                <c:pt idx="6">
                  <c:v>2</c:v>
                </c:pt>
                <c:pt idx="7">
                  <c:v>1</c:v>
                </c:pt>
                <c:pt idx="8">
                  <c:v>2</c:v>
                </c:pt>
                <c:pt idx="9">
                  <c:v>1</c:v>
                </c:pt>
                <c:pt idx="10">
                  <c:v>2</c:v>
                </c:pt>
                <c:pt idx="11">
                  <c:v>1</c:v>
                </c:pt>
                <c:pt idx="12">
                  <c:v>1</c:v>
                </c:pt>
                <c:pt idx="13">
                  <c:v>3</c:v>
                </c:pt>
                <c:pt idx="14">
                  <c:v>1</c:v>
                </c:pt>
                <c:pt idx="15">
                  <c:v>1</c:v>
                </c:pt>
                <c:pt idx="16">
                  <c:v>1</c:v>
                </c:pt>
                <c:pt idx="17">
                  <c:v>1</c:v>
                </c:pt>
                <c:pt idx="18">
                  <c:v>2</c:v>
                </c:pt>
                <c:pt idx="19">
                  <c:v>1</c:v>
                </c:pt>
                <c:pt idx="20">
                  <c:v>1</c:v>
                </c:pt>
                <c:pt idx="21">
                  <c:v>2</c:v>
                </c:pt>
                <c:pt idx="22">
                  <c:v>1</c:v>
                </c:pt>
                <c:pt idx="23">
                  <c:v>2</c:v>
                </c:pt>
                <c:pt idx="24">
                  <c:v>2</c:v>
                </c:pt>
                <c:pt idx="25">
                  <c:v>1</c:v>
                </c:pt>
                <c:pt idx="26">
                  <c:v>2</c:v>
                </c:pt>
                <c:pt idx="27">
                  <c:v>1</c:v>
                </c:pt>
                <c:pt idx="28">
                  <c:v>1</c:v>
                </c:pt>
                <c:pt idx="29">
                  <c:v>1</c:v>
                </c:pt>
                <c:pt idx="30">
                  <c:v>1</c:v>
                </c:pt>
                <c:pt idx="31">
                  <c:v>2</c:v>
                </c:pt>
                <c:pt idx="32">
                  <c:v>1</c:v>
                </c:pt>
                <c:pt idx="33">
                  <c:v>1</c:v>
                </c:pt>
                <c:pt idx="34">
                  <c:v>2</c:v>
                </c:pt>
                <c:pt idx="35">
                  <c:v>1</c:v>
                </c:pt>
                <c:pt idx="36">
                  <c:v>2</c:v>
                </c:pt>
                <c:pt idx="37">
                  <c:v>1</c:v>
                </c:pt>
                <c:pt idx="38">
                  <c:v>1</c:v>
                </c:pt>
                <c:pt idx="39">
                  <c:v>1</c:v>
                </c:pt>
                <c:pt idx="40">
                  <c:v>1</c:v>
                </c:pt>
                <c:pt idx="41">
                  <c:v>3</c:v>
                </c:pt>
                <c:pt idx="42">
                  <c:v>2</c:v>
                </c:pt>
                <c:pt idx="43">
                  <c:v>1</c:v>
                </c:pt>
                <c:pt idx="44">
                  <c:v>1</c:v>
                </c:pt>
                <c:pt idx="45">
                  <c:v>1</c:v>
                </c:pt>
                <c:pt idx="46">
                  <c:v>1</c:v>
                </c:pt>
                <c:pt idx="47">
                  <c:v>2</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3</c:v>
                </c:pt>
                <c:pt idx="63">
                  <c:v>1</c:v>
                </c:pt>
                <c:pt idx="64">
                  <c:v>2</c:v>
                </c:pt>
                <c:pt idx="65">
                  <c:v>2</c:v>
                </c:pt>
                <c:pt idx="66">
                  <c:v>1</c:v>
                </c:pt>
                <c:pt idx="67">
                  <c:v>2</c:v>
                </c:pt>
                <c:pt idx="68">
                  <c:v>3</c:v>
                </c:pt>
                <c:pt idx="69">
                  <c:v>1</c:v>
                </c:pt>
                <c:pt idx="70">
                  <c:v>2</c:v>
                </c:pt>
                <c:pt idx="71">
                  <c:v>8</c:v>
                </c:pt>
                <c:pt idx="72">
                  <c:v>1</c:v>
                </c:pt>
                <c:pt idx="73">
                  <c:v>1</c:v>
                </c:pt>
                <c:pt idx="74">
                  <c:v>3</c:v>
                </c:pt>
                <c:pt idx="75">
                  <c:v>1</c:v>
                </c:pt>
                <c:pt idx="76">
                  <c:v>2</c:v>
                </c:pt>
                <c:pt idx="77">
                  <c:v>2</c:v>
                </c:pt>
                <c:pt idx="78">
                  <c:v>2</c:v>
                </c:pt>
                <c:pt idx="79">
                  <c:v>2</c:v>
                </c:pt>
                <c:pt idx="80">
                  <c:v>2</c:v>
                </c:pt>
                <c:pt idx="81">
                  <c:v>1</c:v>
                </c:pt>
                <c:pt idx="82">
                  <c:v>1</c:v>
                </c:pt>
                <c:pt idx="83">
                  <c:v>1</c:v>
                </c:pt>
                <c:pt idx="84">
                  <c:v>1</c:v>
                </c:pt>
                <c:pt idx="85">
                  <c:v>1</c:v>
                </c:pt>
                <c:pt idx="86">
                  <c:v>1</c:v>
                </c:pt>
                <c:pt idx="87">
                  <c:v>2</c:v>
                </c:pt>
                <c:pt idx="88">
                  <c:v>1</c:v>
                </c:pt>
                <c:pt idx="89">
                  <c:v>2</c:v>
                </c:pt>
                <c:pt idx="90">
                  <c:v>1</c:v>
                </c:pt>
                <c:pt idx="91">
                  <c:v>1</c:v>
                </c:pt>
                <c:pt idx="92">
                  <c:v>1</c:v>
                </c:pt>
                <c:pt idx="93">
                  <c:v>1</c:v>
                </c:pt>
                <c:pt idx="94">
                  <c:v>1</c:v>
                </c:pt>
                <c:pt idx="95">
                  <c:v>1</c:v>
                </c:pt>
                <c:pt idx="96">
                  <c:v>1</c:v>
                </c:pt>
                <c:pt idx="97">
                  <c:v>1</c:v>
                </c:pt>
                <c:pt idx="98">
                  <c:v>1</c:v>
                </c:pt>
                <c:pt idx="99">
                  <c:v>2</c:v>
                </c:pt>
                <c:pt idx="100">
                  <c:v>2</c:v>
                </c:pt>
              </c:numCache>
            </c:numRef>
          </c:val>
        </c:ser>
        <c:axId val="7853429"/>
        <c:axId val="3571998"/>
      </c:barChart>
      <c:catAx>
        <c:axId val="7853429"/>
        <c:scaling>
          <c:orientation val="minMax"/>
        </c:scaling>
        <c:axPos val="b"/>
        <c:delete val="0"/>
        <c:numFmt formatCode="General" sourceLinked="1"/>
        <c:majorTickMark val="out"/>
        <c:minorTickMark val="none"/>
        <c:tickLblPos val="nextTo"/>
        <c:crossAx val="3571998"/>
        <c:crosses val="autoZero"/>
        <c:auto val="1"/>
        <c:lblOffset val="100"/>
        <c:noMultiLvlLbl val="0"/>
      </c:catAx>
      <c:valAx>
        <c:axId val="3571998"/>
        <c:scaling>
          <c:orientation val="minMax"/>
        </c:scaling>
        <c:axPos val="l"/>
        <c:majorGridlines/>
        <c:delete val="0"/>
        <c:numFmt formatCode="General" sourceLinked="1"/>
        <c:majorTickMark val="out"/>
        <c:minorTickMark val="none"/>
        <c:tickLblPos val="nextTo"/>
        <c:crossAx val="7853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840613"/>
        <c:axId val="4238926"/>
      </c:barChart>
      <c:catAx>
        <c:axId val="22840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8926"/>
        <c:crosses val="autoZero"/>
        <c:auto val="1"/>
        <c:lblOffset val="100"/>
        <c:noMultiLvlLbl val="0"/>
      </c:catAx>
      <c:valAx>
        <c:axId val="423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394899"/>
        <c:axId val="28792044"/>
      </c:barChart>
      <c:catAx>
        <c:axId val="55394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801805"/>
        <c:axId val="50454198"/>
      </c:barChart>
      <c:catAx>
        <c:axId val="57801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54198"/>
        <c:crosses val="autoZero"/>
        <c:auto val="1"/>
        <c:lblOffset val="100"/>
        <c:noMultiLvlLbl val="0"/>
      </c:catAx>
      <c:valAx>
        <c:axId val="5045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434599"/>
        <c:axId val="60258208"/>
      </c:barChart>
      <c:catAx>
        <c:axId val="51434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58208"/>
        <c:crosses val="autoZero"/>
        <c:auto val="1"/>
        <c:lblOffset val="100"/>
        <c:noMultiLvlLbl val="0"/>
      </c:catAx>
      <c:valAx>
        <c:axId val="6025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4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52961"/>
        <c:axId val="49076650"/>
      </c:barChart>
      <c:catAx>
        <c:axId val="5452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76650"/>
        <c:crosses val="autoZero"/>
        <c:auto val="1"/>
        <c:lblOffset val="100"/>
        <c:noMultiLvlLbl val="0"/>
      </c:catAx>
      <c:valAx>
        <c:axId val="49076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036667"/>
        <c:axId val="15785684"/>
      </c:barChart>
      <c:catAx>
        <c:axId val="39036667"/>
        <c:scaling>
          <c:orientation val="minMax"/>
        </c:scaling>
        <c:axPos val="b"/>
        <c:delete val="1"/>
        <c:majorTickMark val="out"/>
        <c:minorTickMark val="none"/>
        <c:tickLblPos val="none"/>
        <c:crossAx val="15785684"/>
        <c:crosses val="autoZero"/>
        <c:auto val="1"/>
        <c:lblOffset val="100"/>
        <c:noMultiLvlLbl val="0"/>
      </c:catAx>
      <c:valAx>
        <c:axId val="15785684"/>
        <c:scaling>
          <c:orientation val="minMax"/>
        </c:scaling>
        <c:axPos val="l"/>
        <c:delete val="1"/>
        <c:majorTickMark val="out"/>
        <c:minorTickMark val="none"/>
        <c:tickLblPos val="none"/>
        <c:crossAx val="39036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Smith" refreshedVersion="5">
  <cacheSource type="worksheet">
    <worksheetSource ref="A2:BL15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ialegis"/>
        <s v="nationalbottlebill"/>
        <s v="bsg"/>
        <s v="plastic waste sea ocean animals"/>
        <s v="oregon plastic oceans"/>
        <s v="bottlebill arkansas arforcdl itmakescents morerecycling lesslandfill moreincentive lesslitter thenaturalstate"/>
        <s v="bottlebill arkansas arforcdl itmakescents morerecycling lesslandfill moreincentive lesslitter"/>
        <s v="waleg washington"/>
        <s v="washington waleg"/>
        <s v="askwaleg puttingpeoplefirst"/>
        <s v="bottlebill wearetheship ourschoolstems naturalclassroom"/>
        <s v="bottlebill"/>
        <s v="bottlebill recyclables"/>
        <s v="recycling bottlebill bottlereturn"/>
        <s v="republican republicans bottlebill balancedbudget prochoice"/>
        <s v="vtpoli"/>
        <s v="rt"/>
        <s v="oregon reduce reuse recycle rethink"/>
        <s v="recycling"/>
        <s v="plasticpollution"/>
        <s v="happybirthdayoregon"/>
        <s v="bottlebill iowa"/>
        <s v="ialegis bottlebill"/>
        <s v="bottlebill iahouse iasenate"/>
        <s v="recycling bottlebill"/>
        <s v="ialegis bottlebill recycling"/>
        <s v="ialegis iapolitics"/>
        <s v="bottlebill ialegis plasticwaste"/>
        <s v="fuel cstore e15 ust bottlebill biodiesel sportsgambling"/>
        <s v="iowa fuel cstore petroleum e15 bottlebill biodiesel ust fuelingiowaseconomy"/>
        <s v="biodiesel bottlebill ust cstore e15 fuelingiowaseconomy"/>
        <s v="thanks ialegis bottlebill"/>
        <s v="ireland bottlebill litter plasticwaste"/>
        <s v="ialegis iahouse bottleb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19-02-02T01:28:45.000"/>
        <d v="2019-02-02T01:28:48.000"/>
        <d v="2019-02-02T01:08:12.000"/>
        <d v="2019-02-02T01:39:59.000"/>
        <d v="2019-02-02T02:07:39.000"/>
        <d v="2019-02-02T02:07:13.000"/>
        <d v="2019-02-02T02:07:40.000"/>
        <d v="2019-02-02T16:07:17.000"/>
        <d v="2019-02-03T00:09:55.000"/>
        <d v="2019-02-03T00:29:21.000"/>
        <d v="2019-02-04T15:43:56.000"/>
        <d v="2019-02-04T15:47:49.000"/>
        <d v="2019-02-04T18:22:03.000"/>
        <d v="2019-02-04T20:01:08.000"/>
        <d v="2019-02-04T23:42:25.000"/>
        <d v="2019-02-05T00:14:54.000"/>
        <d v="2019-02-05T03:34:12.000"/>
        <d v="2019-02-04T16:15:55.000"/>
        <d v="2019-02-05T04:12:16.000"/>
        <d v="2019-02-05T16:35:09.000"/>
        <d v="2019-02-05T16:55:02.000"/>
        <d v="2019-02-05T18:00:09.000"/>
        <d v="2019-02-05T22:16:17.000"/>
        <d v="2019-02-06T08:04:07.000"/>
        <d v="2019-02-02T17:54:48.000"/>
        <d v="2019-02-06T15:01:28.000"/>
        <d v="2019-02-06T16:48:41.000"/>
        <d v="2019-02-06T18:04:45.000"/>
        <d v="2019-02-06T15:21:37.000"/>
        <d v="2019-02-06T19:38:29.000"/>
        <d v="2019-02-06T19:47:10.000"/>
        <d v="2019-02-06T20:09:58.000"/>
        <d v="2019-02-06T21:20:04.000"/>
        <d v="2019-02-05T22:18:22.000"/>
        <d v="2019-02-03T01:48:55.000"/>
        <d v="2019-02-07T02:51:48.000"/>
        <d v="2019-02-07T02:45:19.000"/>
        <d v="2019-02-06T16:06:33.000"/>
        <d v="2019-02-07T04:54:15.000"/>
        <d v="2019-02-07T01:03:30.000"/>
        <d v="2019-02-07T13:44:39.000"/>
        <d v="2019-02-07T16:39:38.000"/>
        <d v="2019-02-07T17:50:21.000"/>
        <d v="2019-02-07T19:15:25.000"/>
        <d v="2019-02-08T02:32:57.000"/>
        <d v="2019-02-08T02:34:57.000"/>
        <d v="2019-02-08T02:41:26.000"/>
        <d v="2019-02-08T03:04:28.000"/>
        <d v="2019-02-08T03:49:46.000"/>
        <d v="2019-02-08T04:18:43.000"/>
        <d v="2019-02-08T11:01:14.000"/>
        <d v="2019-02-08T12:04:56.000"/>
        <d v="2019-02-08T14:27:28.000"/>
        <d v="2019-02-08T14:31:49.000"/>
        <d v="2019-01-13T19:25:42.000"/>
        <d v="2019-01-14T13:26:08.000"/>
        <d v="2019-02-08T15:08:21.000"/>
        <d v="2019-02-08T17:14:03.000"/>
        <d v="2019-02-08T18:15:25.000"/>
        <d v="2019-02-08T19:02:04.000"/>
        <d v="2019-02-08T20:29:46.000"/>
        <d v="2019-02-09T01:51:06.000"/>
        <d v="2019-02-09T02:35:30.000"/>
        <d v="2019-02-09T02:56:13.000"/>
        <d v="2019-02-09T12:24:30.000"/>
        <d v="2019-02-09T13:14:18.000"/>
        <d v="2019-02-09T14:15:02.000"/>
        <d v="2019-02-09T20:52:47.000"/>
        <d v="2019-02-10T01:10:36.000"/>
        <d v="2019-02-10T05:13:45.000"/>
        <d v="2019-02-10T20:05:11.000"/>
        <d v="2019-02-10T20:08:47.000"/>
        <d v="2019-02-10T23:52:35.000"/>
        <d v="2019-02-11T00:13:16.000"/>
        <d v="2019-02-11T00:59:53.000"/>
        <d v="2019-02-11T01:00:23.000"/>
        <d v="2019-02-11T01:14:51.000"/>
        <d v="2019-02-10T20:04:28.000"/>
        <d v="2019-02-11T16:19:30.000"/>
        <d v="2019-02-11T16:35:26.000"/>
        <d v="2019-02-11T19:05:12.000"/>
        <d v="2019-02-11T19:42:02.000"/>
        <d v="2019-02-11T20:06:43.000"/>
        <d v="2019-02-11T20:07:16.000"/>
        <d v="2019-02-11T20:34:06.000"/>
        <d v="2019-02-11T20:51:42.000"/>
        <d v="2019-02-11T20:55:13.000"/>
        <d v="2019-02-11T20:58:29.000"/>
        <d v="2019-02-11T20:06:29.000"/>
        <d v="2019-02-11T21:01:43.000"/>
        <d v="2019-02-12T00:00:11.000"/>
        <d v="2019-02-12T13:56:49.000"/>
        <d v="2019-02-12T13:57:29.000"/>
        <d v="2019-02-12T14:00:53.000"/>
        <d v="2019-02-12T16:01:18.000"/>
        <d v="2019-02-12T16:56:21.000"/>
        <d v="2019-02-11T17:49:01.000"/>
        <d v="2019-02-11T20:00:17.000"/>
        <d v="2019-02-07T21:06:04.000"/>
        <d v="2019-02-12T17:35:20.000"/>
        <d v="2019-02-12T17:39:01.000"/>
        <d v="2019-02-12T19:37:14.000"/>
        <d v="2019-02-12T19:51:20.000"/>
        <d v="2019-02-12T20:34:06.000"/>
        <d v="2019-02-12T22:27:45.000"/>
        <d v="2019-02-07T19:07:53.000"/>
        <d v="2019-02-12T23:48:41.000"/>
        <d v="2019-02-13T01:27:34.000"/>
        <d v="2019-02-13T04:53:40.000"/>
        <d v="2019-02-13T05:23:38.000"/>
        <d v="2019-02-13T12:46:25.000"/>
        <d v="2019-02-13T18:04:33.000"/>
        <d v="2019-02-13T18:11:55.000"/>
        <d v="2019-02-14T05:41:17.000"/>
        <d v="2019-02-12T20:21:31.000"/>
        <d v="2019-02-12T22:08:27.000"/>
        <d v="2019-02-14T14:36:54.000"/>
        <d v="2019-02-14T14:47:30.000"/>
        <d v="2019-02-14T15:16:47.000"/>
        <d v="2019-02-14T18:37:23.000"/>
        <d v="2019-02-14T20:30:12.000"/>
        <d v="2019-02-14T21:43:00.000"/>
        <d v="2019-02-15T04:59:57.000"/>
        <d v="2019-02-15T05:41:43.000"/>
        <d v="2019-02-08T06:49:02.000"/>
        <d v="2019-02-15T06:49:32.000"/>
        <d v="2019-02-15T14:12:15.000"/>
        <d v="2019-02-04T23:16:44.000"/>
        <d v="2019-02-05T21:35:07.000"/>
        <d v="2019-02-04T23:37:50.000"/>
        <d v="2019-02-07T16:55:11.000"/>
        <d v="2019-02-07T22:11:07.000"/>
        <d v="2019-02-08T01:50:38.000"/>
        <d v="2019-02-07T23:51:03.000"/>
        <d v="2019-02-11T18:11:46.000"/>
        <d v="2019-02-15T18:48:32.000"/>
        <d v="2019-02-11T17:30:20.000"/>
        <d v="2019-02-11T17:20:36.000"/>
        <d v="2019-02-13T16:31:47.000"/>
        <d v="2019-02-15T20:32:34.000"/>
        <d v="2019-02-15T20:44:57.000"/>
        <d v="2019-02-04T18:12:58.000"/>
        <d v="2019-02-04T19:55:09.000"/>
        <d v="2019-02-05T01:00:09.000"/>
        <d v="2019-02-06T22:41:31.000"/>
        <d v="2019-02-09T00:09:41.000"/>
        <d v="2019-02-11T15:10:39.000"/>
        <d v="2019-02-12T13:15:14.000"/>
        <d v="2019-02-15T22:18:35.000"/>
        <d v="2019-02-15T22:27:08.000"/>
      </sharedItems>
      <fieldGroup par="66" base="22">
        <rangePr groupBy="hours" autoEnd="1" autoStart="1" startDate="2019-01-13T19:25:42.000" endDate="2019-02-15T22:27:08.000"/>
        <groupItems count="26">
          <s v="&lt;1/13/2019"/>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3T19:25:42.000" endDate="2019-02-15T22:27:08.000"/>
        <groupItems count="368">
          <s v="&lt;1/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9-01-13T19:25:42.000" endDate="2019-02-15T22:27:08.000"/>
        <groupItems count="14">
          <s v="&lt;1/13/2019"/>
          <s v="Jan"/>
          <s v="Feb"/>
          <s v="Mar"/>
          <s v="Apr"/>
          <s v="May"/>
          <s v="Jun"/>
          <s v="Jul"/>
          <s v="Aug"/>
          <s v="Sep"/>
          <s v="Oct"/>
          <s v="Nov"/>
          <s v="Dec"/>
          <s v="&gt;2/15/2019"/>
        </groupItems>
      </fieldGroup>
    </cacheField>
    <cacheField name="Years" databaseField="0">
      <sharedItems containsMixedTypes="0" count="0"/>
      <fieldGroup base="22">
        <rangePr groupBy="years" autoEnd="1" autoStart="1" startDate="2019-01-13T19:25:42.000" endDate="2019-02-15T22:27:08.000"/>
        <groupItems count="3">
          <s v="&lt;1/13/2019"/>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0">
  <r>
    <s v="canbyherald"/>
    <s v="valleytimes"/>
    <m/>
    <m/>
    <m/>
    <m/>
    <m/>
    <m/>
    <m/>
    <m/>
    <s v="No"/>
    <n v="3"/>
    <m/>
    <m/>
    <x v="0"/>
    <d v="2019-02-02T01:28:45.000"/>
    <s v="RT @ValleyTimes: Oregon recycled 90% of the containers covered by its bottle deposit system. The rate jumped from 64 percent just two years…"/>
    <m/>
    <m/>
    <x v="0"/>
    <m/>
    <s v="http://pbs.twimg.com/profile_images/835252240587751424/2BWFZdKp_normal.jpg"/>
    <x v="0"/>
    <s v="https://twitter.com/#!/canbyherald/status/1091508689410949120"/>
    <m/>
    <m/>
    <s v="1091508689410949120"/>
    <m/>
    <b v="0"/>
    <n v="0"/>
    <s v=""/>
    <b v="0"/>
    <s v="en"/>
    <m/>
    <s v=""/>
    <b v="0"/>
    <n v="3"/>
    <s v="1091503516290596864"/>
    <s v="SocialNewsDesk"/>
    <b v="0"/>
    <s v="1091503516290596864"/>
    <s v="Tweet"/>
    <n v="0"/>
    <n v="0"/>
    <m/>
    <m/>
    <m/>
    <m/>
    <m/>
    <m/>
    <m/>
    <m/>
    <n v="1"/>
    <s v="15"/>
    <s v="15"/>
    <n v="0"/>
    <n v="0"/>
    <n v="0"/>
    <n v="0"/>
    <n v="0"/>
    <n v="0"/>
    <n v="23"/>
    <n v="100"/>
    <n v="23"/>
  </r>
  <r>
    <s v="cntrloregonian"/>
    <s v="valleytimes"/>
    <m/>
    <m/>
    <m/>
    <m/>
    <m/>
    <m/>
    <m/>
    <m/>
    <s v="No"/>
    <n v="4"/>
    <m/>
    <m/>
    <x v="0"/>
    <d v="2019-02-02T01:28:48.000"/>
    <s v="RT @ValleyTimes: Oregon recycled 90% of the containers covered by its bottle deposit system. The rate jumped from 64 percent just two years…"/>
    <m/>
    <m/>
    <x v="0"/>
    <m/>
    <s v="http://pbs.twimg.com/profile_images/835251135451582464/HGEA2U6T_normal.jpg"/>
    <x v="1"/>
    <s v="https://twitter.com/#!/cntrloregonian/status/1091508701054357504"/>
    <m/>
    <m/>
    <s v="1091508701054357504"/>
    <m/>
    <b v="0"/>
    <n v="0"/>
    <s v=""/>
    <b v="0"/>
    <s v="en"/>
    <m/>
    <s v=""/>
    <b v="0"/>
    <n v="3"/>
    <s v="1091503516290596864"/>
    <s v="SocialNewsDesk"/>
    <b v="0"/>
    <s v="1091503516290596864"/>
    <s v="Tweet"/>
    <n v="0"/>
    <n v="0"/>
    <m/>
    <m/>
    <m/>
    <m/>
    <m/>
    <m/>
    <m/>
    <m/>
    <n v="1"/>
    <s v="15"/>
    <s v="15"/>
    <n v="0"/>
    <n v="0"/>
    <n v="0"/>
    <n v="0"/>
    <n v="0"/>
    <n v="0"/>
    <n v="23"/>
    <n v="100"/>
    <n v="23"/>
  </r>
  <r>
    <s v="valleytimes"/>
    <s v="valleytimes"/>
    <m/>
    <m/>
    <m/>
    <m/>
    <m/>
    <m/>
    <m/>
    <m/>
    <s v="No"/>
    <n v="5"/>
    <m/>
    <m/>
    <x v="1"/>
    <d v="2019-02-02T01:08:12.000"/>
    <s v="Oregon recycled 90% of the containers covered by its bottle deposit system. The rate jumped from 64 percent just two years ago https://t.co/TLqNWgmm0C"/>
    <s v="https://pamplinmedia.com/sl/417693-320967-expansion-of-bottle-bill-program-results-in-90-percent-recycling-rate-"/>
    <s v="pamplinmedia.com"/>
    <x v="0"/>
    <m/>
    <s v="http://pbs.twimg.com/profile_images/835235417611890688/ZSd8oZMx_normal.jpg"/>
    <x v="2"/>
    <s v="https://twitter.com/#!/valleytimes/status/1091503516290596864"/>
    <m/>
    <m/>
    <s v="1091503516290596864"/>
    <m/>
    <b v="0"/>
    <n v="2"/>
    <s v=""/>
    <b v="0"/>
    <s v="en"/>
    <m/>
    <s v=""/>
    <b v="0"/>
    <n v="3"/>
    <s v=""/>
    <s v="SocialNewsDesk"/>
    <b v="0"/>
    <s v="1091503516290596864"/>
    <s v="Tweet"/>
    <n v="0"/>
    <n v="0"/>
    <m/>
    <m/>
    <m/>
    <m/>
    <m/>
    <m/>
    <m/>
    <m/>
    <n v="1"/>
    <s v="15"/>
    <s v="15"/>
    <n v="0"/>
    <n v="0"/>
    <n v="0"/>
    <n v="0"/>
    <n v="0"/>
    <n v="0"/>
    <n v="22"/>
    <n v="100"/>
    <n v="22"/>
  </r>
  <r>
    <s v="mojatt"/>
    <s v="valleytimes"/>
    <m/>
    <m/>
    <m/>
    <m/>
    <m/>
    <m/>
    <m/>
    <m/>
    <s v="No"/>
    <n v="6"/>
    <m/>
    <m/>
    <x v="0"/>
    <d v="2019-02-02T01:39:59.000"/>
    <s v="RT @ValleyTimes: Oregon recycled 90% of the containers covered by its bottle deposit system. The rate jumped from 64 percent just two yearsâ€¦"/>
    <m/>
    <m/>
    <x v="0"/>
    <m/>
    <s v="http://pbs.twimg.com/profile_images/1070084813061685248/b_mt_V3u_normal.jpg"/>
    <x v="3"/>
    <s v="https://twitter.com/#!/mojatt/status/1091511517881618433"/>
    <m/>
    <m/>
    <s v="1091511517881618433"/>
    <m/>
    <b v="0"/>
    <n v="0"/>
    <s v=""/>
    <b v="0"/>
    <s v="en"/>
    <m/>
    <s v=""/>
    <b v="0"/>
    <n v="4"/>
    <s v="1091503516290596864"/>
    <s v="Twitter for iPhone"/>
    <b v="0"/>
    <s v="1091503516290596864"/>
    <s v="Tweet"/>
    <n v="0"/>
    <n v="0"/>
    <m/>
    <m/>
    <m/>
    <m/>
    <m/>
    <m/>
    <m/>
    <m/>
    <n v="1"/>
    <s v="15"/>
    <s v="15"/>
    <n v="0"/>
    <n v="0"/>
    <n v="0"/>
    <n v="0"/>
    <n v="0"/>
    <n v="0"/>
    <n v="23"/>
    <n v="100"/>
    <n v="23"/>
  </r>
  <r>
    <s v="gresham_outlook"/>
    <s v="estacada_news"/>
    <m/>
    <m/>
    <m/>
    <m/>
    <m/>
    <m/>
    <m/>
    <m/>
    <s v="No"/>
    <n v="7"/>
    <m/>
    <m/>
    <x v="0"/>
    <d v="2019-02-02T02:07:39.000"/>
    <s v="RT @Estacada_News: Oregon recycled 90% of the containers covered by its bottle deposit system. The rate jumped from 64 percent just two yeaâ€¦"/>
    <m/>
    <m/>
    <x v="0"/>
    <m/>
    <s v="http://pbs.twimg.com/profile_images/835239437541900288/_CvwOiqZ_normal.jpg"/>
    <x v="4"/>
    <s v="https://twitter.com/#!/gresham_outlook/status/1091518480246063110"/>
    <m/>
    <m/>
    <s v="1091518480246063110"/>
    <m/>
    <b v="0"/>
    <n v="0"/>
    <s v=""/>
    <b v="0"/>
    <s v="en"/>
    <m/>
    <s v=""/>
    <b v="0"/>
    <n v="2"/>
    <s v="1091518371055759361"/>
    <s v="SocialNewsDesk"/>
    <b v="0"/>
    <s v="1091518371055759361"/>
    <s v="Tweet"/>
    <n v="0"/>
    <n v="0"/>
    <m/>
    <m/>
    <m/>
    <m/>
    <m/>
    <m/>
    <m/>
    <m/>
    <n v="1"/>
    <s v="21"/>
    <s v="21"/>
    <n v="0"/>
    <n v="0"/>
    <n v="0"/>
    <n v="0"/>
    <n v="0"/>
    <n v="0"/>
    <n v="23"/>
    <n v="100"/>
    <n v="23"/>
  </r>
  <r>
    <s v="estacada_news"/>
    <s v="estacada_news"/>
    <m/>
    <m/>
    <m/>
    <m/>
    <m/>
    <m/>
    <m/>
    <m/>
    <s v="No"/>
    <n v="8"/>
    <m/>
    <m/>
    <x v="1"/>
    <d v="2019-02-02T02:07:13.000"/>
    <s v="Oregon recycled 90% of the containers covered by its bottle deposit system. The rate jumped from 64 percent just two years ago https://t.co/Vqp3fZmuXM"/>
    <s v="https://pamplinmedia.com/sl/417693-320967-expansion-of-bottle-bill-program-results-in-90-percent-recycling-rate-"/>
    <s v="pamplinmedia.com"/>
    <x v="0"/>
    <m/>
    <s v="http://pbs.twimg.com/profile_images/835258871497248769/1Hr2vfRb_normal.jpg"/>
    <x v="5"/>
    <s v="https://twitter.com/#!/estacada_news/status/1091518371055759361"/>
    <m/>
    <m/>
    <s v="1091518371055759361"/>
    <m/>
    <b v="0"/>
    <n v="2"/>
    <s v=""/>
    <b v="0"/>
    <s v="en"/>
    <m/>
    <s v=""/>
    <b v="0"/>
    <n v="2"/>
    <s v=""/>
    <s v="SocialNewsDesk"/>
    <b v="0"/>
    <s v="1091518371055759361"/>
    <s v="Tweet"/>
    <n v="0"/>
    <n v="0"/>
    <m/>
    <m/>
    <m/>
    <m/>
    <m/>
    <m/>
    <m/>
    <m/>
    <n v="1"/>
    <s v="21"/>
    <s v="21"/>
    <n v="0"/>
    <n v="0"/>
    <n v="0"/>
    <n v="0"/>
    <n v="0"/>
    <n v="0"/>
    <n v="22"/>
    <n v="100"/>
    <n v="22"/>
  </r>
  <r>
    <s v="sandypost"/>
    <s v="estacada_news"/>
    <m/>
    <m/>
    <m/>
    <m/>
    <m/>
    <m/>
    <m/>
    <m/>
    <s v="No"/>
    <n v="9"/>
    <m/>
    <m/>
    <x v="0"/>
    <d v="2019-02-02T02:07:40.000"/>
    <s v="RT @Estacada_News: Oregon recycled 90% of the containers covered by its bottle deposit system. The rate jumped from 64 percent just two yeaâ€¦"/>
    <m/>
    <m/>
    <x v="0"/>
    <m/>
    <s v="http://pbs.twimg.com/profile_images/835250820740349952/9pkbTMiX_normal.jpg"/>
    <x v="6"/>
    <s v="https://twitter.com/#!/sandypost/status/1091518484763328512"/>
    <m/>
    <m/>
    <s v="1091518484763328512"/>
    <m/>
    <b v="0"/>
    <n v="0"/>
    <s v=""/>
    <b v="0"/>
    <s v="en"/>
    <m/>
    <s v=""/>
    <b v="0"/>
    <n v="2"/>
    <s v="1091518371055759361"/>
    <s v="SocialNewsDesk"/>
    <b v="0"/>
    <s v="1091518371055759361"/>
    <s v="Tweet"/>
    <n v="0"/>
    <n v="0"/>
    <m/>
    <m/>
    <m/>
    <m/>
    <m/>
    <m/>
    <m/>
    <m/>
    <n v="1"/>
    <s v="21"/>
    <s v="21"/>
    <n v="0"/>
    <n v="0"/>
    <n v="0"/>
    <n v="0"/>
    <n v="0"/>
    <n v="0"/>
    <n v="23"/>
    <n v="100"/>
    <n v="23"/>
  </r>
  <r>
    <s v="nwfisch"/>
    <s v="nwfisch"/>
    <m/>
    <m/>
    <m/>
    <m/>
    <m/>
    <m/>
    <m/>
    <m/>
    <s v="No"/>
    <n v="10"/>
    <m/>
    <m/>
    <x v="1"/>
    <d v="2019-02-02T16:07:17.000"/>
    <s v="Also working on bottle bill front #ialegis"/>
    <m/>
    <m/>
    <x v="1"/>
    <m/>
    <s v="http://pbs.twimg.com/profile_images/1060368979934568448/ABLadYoT_normal.jpg"/>
    <x v="7"/>
    <s v="https://twitter.com/#!/nwfisch/status/1091729779760467968"/>
    <m/>
    <m/>
    <s v="1091729779760467968"/>
    <s v="1091728849665167363"/>
    <b v="0"/>
    <n v="0"/>
    <s v="208886232"/>
    <b v="0"/>
    <s v="en"/>
    <m/>
    <s v=""/>
    <b v="0"/>
    <n v="0"/>
    <s v=""/>
    <s v="Twitter for iPhone"/>
    <b v="0"/>
    <s v="1091728849665167363"/>
    <s v="Tweet"/>
    <n v="0"/>
    <n v="0"/>
    <m/>
    <m/>
    <m/>
    <m/>
    <m/>
    <m/>
    <m/>
    <m/>
    <n v="1"/>
    <s v="1"/>
    <s v="1"/>
    <n v="0"/>
    <n v="0"/>
    <n v="0"/>
    <n v="0"/>
    <n v="0"/>
    <n v="0"/>
    <n v="7"/>
    <n v="100"/>
    <n v="7"/>
  </r>
  <r>
    <s v="openloop"/>
    <s v="openloop"/>
    <m/>
    <m/>
    <m/>
    <m/>
    <m/>
    <m/>
    <m/>
    <m/>
    <s v="No"/>
    <n v="11"/>
    <m/>
    <m/>
    <x v="1"/>
    <d v="2019-02-03T00:09:55.000"/>
    <s v="Great idea imo. The metal has value everywhere. Oregon Bottle Bill - Wikipedia https://t.co/ovjRgSMUrq"/>
    <s v="https://en.wikipedia.org/wiki/Oregon_Bottle_Bill"/>
    <s v="wikipedia.org"/>
    <x v="0"/>
    <m/>
    <s v="http://pbs.twimg.com/profile_images/504835898/samsm2_normal.jpg"/>
    <x v="8"/>
    <s v="https://twitter.com/#!/openloop/status/1091851237371273216"/>
    <m/>
    <m/>
    <s v="1091851237371273216"/>
    <m/>
    <b v="0"/>
    <n v="1"/>
    <s v=""/>
    <b v="0"/>
    <s v="en"/>
    <m/>
    <s v=""/>
    <b v="0"/>
    <n v="0"/>
    <s v=""/>
    <s v="Twitter for iPhone"/>
    <b v="0"/>
    <s v="1091851237371273216"/>
    <s v="Tweet"/>
    <n v="0"/>
    <n v="0"/>
    <m/>
    <m/>
    <m/>
    <m/>
    <m/>
    <m/>
    <m/>
    <m/>
    <n v="1"/>
    <s v="1"/>
    <s v="1"/>
    <n v="1"/>
    <n v="8.333333333333334"/>
    <n v="0"/>
    <n v="0"/>
    <n v="0"/>
    <n v="0"/>
    <n v="11"/>
    <n v="91.66666666666667"/>
    <n v="12"/>
  </r>
  <r>
    <s v="brewerbi"/>
    <s v="brewerbi"/>
    <m/>
    <m/>
    <m/>
    <m/>
    <m/>
    <m/>
    <m/>
    <m/>
    <s v="No"/>
    <n v="12"/>
    <m/>
    <m/>
    <x v="1"/>
    <d v="2019-02-03T00:29:21.000"/>
    <s v="Pamplin Media Group - Expansion of Bottle Bill program results in 90 percent recycling rate https://t.co/g6nhM0zXdb"/>
    <s v="https://pamplinmedia.com/sl/417693-320967-expansion-of-bottle-bill-program-results-in-90-percent-recycling-rate-?fbclid=IwAR1lP1ey0v7_9mDtv17g1ZCeLcsG0Dbe6LLUSyvJNKzCRYX7PeN4tuQngFQ"/>
    <s v="pamplinmedia.com"/>
    <x v="0"/>
    <m/>
    <s v="http://pbs.twimg.com/profile_images/552627762771423233/-xrXRGJw_normal.jpeg"/>
    <x v="9"/>
    <s v="https://twitter.com/#!/brewerbi/status/1091856129565503493"/>
    <m/>
    <m/>
    <s v="1091856129565503493"/>
    <m/>
    <b v="0"/>
    <n v="0"/>
    <s v=""/>
    <b v="0"/>
    <s v="en"/>
    <m/>
    <s v=""/>
    <b v="0"/>
    <n v="0"/>
    <s v=""/>
    <s v="Twitter for Android"/>
    <b v="0"/>
    <s v="1091856129565503493"/>
    <s v="Tweet"/>
    <n v="0"/>
    <n v="0"/>
    <m/>
    <m/>
    <m/>
    <m/>
    <m/>
    <m/>
    <m/>
    <m/>
    <n v="1"/>
    <s v="1"/>
    <s v="1"/>
    <n v="0"/>
    <n v="0"/>
    <n v="0"/>
    <n v="0"/>
    <n v="0"/>
    <n v="0"/>
    <n v="14"/>
    <n v="100"/>
    <n v="14"/>
  </r>
  <r>
    <s v="tives"/>
    <s v="ptskahill"/>
    <m/>
    <m/>
    <m/>
    <m/>
    <m/>
    <m/>
    <m/>
    <m/>
    <s v="Yes"/>
    <n v="13"/>
    <m/>
    <m/>
    <x v="0"/>
    <d v="2019-02-04T15:43:56.000"/>
    <s v="By comparison, Connecticut's return rate was around 49 percent when @ptskahill reported on this in 2017. https://t.co/WNOAqlgOXU"/>
    <s v="http://www.wnpr.org/post/has-connecticuts-bottle-bill-changed-environmental-law-cash-cow"/>
    <s v="wnpr.org"/>
    <x v="0"/>
    <m/>
    <s v="http://pbs.twimg.com/profile_images/935971532949606400/aTPXrUgf_normal.jpg"/>
    <x v="10"/>
    <s v="https://twitter.com/#!/tives/status/1092448679607369728"/>
    <m/>
    <m/>
    <s v="1092448679607369728"/>
    <s v="1092448208553459712"/>
    <b v="0"/>
    <n v="0"/>
    <s v="15152977"/>
    <b v="0"/>
    <s v="en"/>
    <m/>
    <s v=""/>
    <b v="0"/>
    <n v="1"/>
    <s v=""/>
    <s v="TweetDeck"/>
    <b v="0"/>
    <s v="1092448208553459712"/>
    <s v="Tweet"/>
    <n v="0"/>
    <n v="0"/>
    <m/>
    <m/>
    <m/>
    <m/>
    <m/>
    <m/>
    <m/>
    <m/>
    <n v="1"/>
    <s v="33"/>
    <s v="33"/>
    <n v="0"/>
    <n v="0"/>
    <n v="0"/>
    <n v="0"/>
    <n v="0"/>
    <n v="0"/>
    <n v="16"/>
    <n v="100"/>
    <n v="16"/>
  </r>
  <r>
    <s v="ptskahill"/>
    <s v="tives"/>
    <m/>
    <m/>
    <m/>
    <m/>
    <m/>
    <m/>
    <m/>
    <m/>
    <s v="Yes"/>
    <n v="14"/>
    <m/>
    <m/>
    <x v="0"/>
    <d v="2019-02-04T15:47:49.000"/>
    <s v="RT @tives: By comparison, Connecticut's return rate was around 49 percent when @ptskahill reported on this in 2017. https://t.co/WNOAqlgOXU"/>
    <s v="http://www.wnpr.org/post/has-connecticuts-bottle-bill-changed-environmental-law-cash-cow"/>
    <s v="wnpr.org"/>
    <x v="0"/>
    <m/>
    <s v="http://pbs.twimg.com/profile_images/2768261356/99fe93f2040ae317a5aedf76b0fc9587_normal.jpeg"/>
    <x v="11"/>
    <s v="https://twitter.com/#!/ptskahill/status/1092449656334925825"/>
    <m/>
    <m/>
    <s v="1092449656334925825"/>
    <m/>
    <b v="0"/>
    <n v="0"/>
    <s v=""/>
    <b v="0"/>
    <s v="en"/>
    <m/>
    <s v=""/>
    <b v="0"/>
    <n v="1"/>
    <s v="1092448679607369728"/>
    <s v="Twitter Web Client"/>
    <b v="0"/>
    <s v="1092448679607369728"/>
    <s v="Tweet"/>
    <n v="0"/>
    <n v="0"/>
    <m/>
    <m/>
    <m/>
    <m/>
    <m/>
    <m/>
    <m/>
    <m/>
    <n v="1"/>
    <s v="33"/>
    <s v="33"/>
    <n v="0"/>
    <n v="0"/>
    <n v="0"/>
    <n v="0"/>
    <n v="0"/>
    <n v="0"/>
    <n v="18"/>
    <n v="100"/>
    <n v="18"/>
  </r>
  <r>
    <s v="bradfreidhof"/>
    <s v="iowabottlebill"/>
    <m/>
    <m/>
    <m/>
    <m/>
    <m/>
    <m/>
    <m/>
    <m/>
    <s v="No"/>
    <n v="15"/>
    <m/>
    <m/>
    <x v="0"/>
    <d v="2019-02-04T18:22:03.000"/>
    <s v="RT @IowaBottleBill: Thank you Representative Andy McKean for introducing legislation to expand the bottle bill to include water, juice andâ€¦"/>
    <m/>
    <m/>
    <x v="0"/>
    <m/>
    <s v="http://pbs.twimg.com/profile_images/1059265737/Fish_Catch_and_Release_normal.jpg"/>
    <x v="12"/>
    <s v="https://twitter.com/#!/bradfreidhof/status/1092488471044857856"/>
    <m/>
    <m/>
    <s v="1092488471044857856"/>
    <m/>
    <b v="0"/>
    <n v="0"/>
    <s v=""/>
    <b v="0"/>
    <s v="en"/>
    <m/>
    <s v=""/>
    <b v="0"/>
    <n v="1"/>
    <s v="1092486185082077184"/>
    <s v="Twitter Web Client"/>
    <b v="0"/>
    <s v="1092486185082077184"/>
    <s v="Tweet"/>
    <n v="0"/>
    <n v="0"/>
    <m/>
    <m/>
    <m/>
    <m/>
    <m/>
    <m/>
    <m/>
    <m/>
    <n v="1"/>
    <s v="2"/>
    <s v="2"/>
    <n v="1"/>
    <n v="5"/>
    <n v="0"/>
    <n v="0"/>
    <n v="0"/>
    <n v="0"/>
    <n v="19"/>
    <n v="95"/>
    <n v="20"/>
  </r>
  <r>
    <s v="deeplezpower"/>
    <s v="connollymer"/>
    <m/>
    <m/>
    <m/>
    <m/>
    <m/>
    <m/>
    <m/>
    <m/>
    <s v="No"/>
    <n v="16"/>
    <m/>
    <m/>
    <x v="2"/>
    <d v="2019-02-04T20:01:08.000"/>
    <s v="@ConnollyMer I am such a fr3@k 4 bottledrop and bottle deposit - it's like: I do grow increasing critical of oregon as a settler colonial state but goddamnit if I don't love our bottle bill"/>
    <m/>
    <m/>
    <x v="0"/>
    <m/>
    <s v="http://pbs.twimg.com/profile_images/714917003794980866/5lrBYeZQ_normal.jpg"/>
    <x v="13"/>
    <s v="https://twitter.com/#!/deeplezpower/status/1092513403933941760"/>
    <m/>
    <m/>
    <s v="1092513403933941760"/>
    <s v="1092506767903272960"/>
    <b v="0"/>
    <n v="3"/>
    <s v="493585539"/>
    <b v="0"/>
    <s v="en"/>
    <m/>
    <s v=""/>
    <b v="0"/>
    <n v="0"/>
    <s v=""/>
    <s v="Twitter Web App"/>
    <b v="0"/>
    <s v="1092506767903272960"/>
    <s v="Tweet"/>
    <n v="0"/>
    <n v="0"/>
    <m/>
    <m/>
    <m/>
    <m/>
    <m/>
    <m/>
    <m/>
    <m/>
    <n v="1"/>
    <s v="32"/>
    <s v="32"/>
    <n v="2"/>
    <n v="5.714285714285714"/>
    <n v="1"/>
    <n v="2.857142857142857"/>
    <n v="0"/>
    <n v="0"/>
    <n v="32"/>
    <n v="91.42857142857143"/>
    <n v="35"/>
  </r>
  <r>
    <s v="utahan15"/>
    <s v="erinbode"/>
    <m/>
    <m/>
    <m/>
    <m/>
    <m/>
    <m/>
    <m/>
    <m/>
    <s v="No"/>
    <n v="17"/>
    <m/>
    <m/>
    <x v="0"/>
    <d v="2019-02-04T23:42:25.000"/>
    <s v="@RobinRashell @ErinBode you could call the bottle bill~"/>
    <m/>
    <m/>
    <x v="0"/>
    <m/>
    <s v="http://pbs.twimg.com/profile_images/934077241746538496/i66l1Wbh_normal.jpg"/>
    <x v="14"/>
    <s v="https://twitter.com/#!/utahan15/status/1092569092559523840"/>
    <m/>
    <m/>
    <s v="1092569092559523840"/>
    <s v="1092567897308688385"/>
    <b v="0"/>
    <n v="1"/>
    <s v="1016865215328149504"/>
    <b v="0"/>
    <s v="en"/>
    <m/>
    <s v=""/>
    <b v="0"/>
    <n v="0"/>
    <s v=""/>
    <s v="Twitter Web Client"/>
    <b v="0"/>
    <s v="1092567897308688385"/>
    <s v="Tweet"/>
    <n v="0"/>
    <n v="0"/>
    <m/>
    <m/>
    <m/>
    <m/>
    <m/>
    <m/>
    <m/>
    <m/>
    <n v="1"/>
    <s v="20"/>
    <s v="20"/>
    <m/>
    <m/>
    <m/>
    <m/>
    <m/>
    <m/>
    <m/>
    <m/>
    <m/>
  </r>
  <r>
    <s v="heyitsaesh"/>
    <s v="rodrdomi2692"/>
    <m/>
    <m/>
    <m/>
    <m/>
    <m/>
    <m/>
    <m/>
    <m/>
    <s v="No"/>
    <n v="19"/>
    <m/>
    <m/>
    <x v="2"/>
    <d v="2019-02-05T00:14:54.000"/>
    <s v="@rodrdomi2692 The Oregon Bottle Bill was passed before I was born, so it has always been engrained in me to recycle cans. It is painful for me to see someone toss a bottle or can into the trash instead of a recycle bin, deposit or not!"/>
    <m/>
    <m/>
    <x v="0"/>
    <m/>
    <s v="http://pbs.twimg.com/profile_images/886099803268100100/e_FQVBeD_normal.jpg"/>
    <x v="15"/>
    <s v="https://twitter.com/#!/heyitsaesh/status/1092577270068400128"/>
    <m/>
    <m/>
    <s v="1092577270068400128"/>
    <s v="1092429107063853057"/>
    <b v="0"/>
    <n v="0"/>
    <s v="821898744"/>
    <b v="0"/>
    <s v="en"/>
    <m/>
    <s v=""/>
    <b v="0"/>
    <n v="0"/>
    <s v=""/>
    <s v="Twitter for iPhone"/>
    <b v="0"/>
    <s v="1092429107063853057"/>
    <s v="Tweet"/>
    <n v="0"/>
    <n v="0"/>
    <m/>
    <m/>
    <m/>
    <m/>
    <m/>
    <m/>
    <m/>
    <m/>
    <n v="1"/>
    <s v="31"/>
    <s v="31"/>
    <n v="0"/>
    <n v="0"/>
    <n v="2"/>
    <n v="4.3478260869565215"/>
    <n v="0"/>
    <n v="0"/>
    <n v="44"/>
    <n v="95.65217391304348"/>
    <n v="46"/>
  </r>
  <r>
    <s v="cartercraft"/>
    <s v="dougcasler1"/>
    <m/>
    <m/>
    <m/>
    <m/>
    <m/>
    <m/>
    <m/>
    <m/>
    <s v="No"/>
    <n v="20"/>
    <m/>
    <m/>
    <x v="0"/>
    <d v="2019-02-05T03:34:12.000"/>
    <s v="RT @dougcasler1: We need a national bottle bill!  #NationalBottleBill_x000a__x000a_Oregon Bottle Deposit System Hits 90 Percent Redemption Rate https:/â€¦"/>
    <m/>
    <m/>
    <x v="2"/>
    <m/>
    <s v="http://pbs.twimg.com/profile_images/1084910916863434759/ng3XwMKu_normal.jpg"/>
    <x v="16"/>
    <s v="https://twitter.com/#!/cartercraft/status/1092627425366863872"/>
    <m/>
    <m/>
    <s v="1092627425366863872"/>
    <m/>
    <b v="0"/>
    <n v="0"/>
    <s v=""/>
    <b v="0"/>
    <s v="en"/>
    <m/>
    <s v=""/>
    <b v="0"/>
    <n v="2"/>
    <s v="1092456728308834306"/>
    <s v="Twitter for iPhone"/>
    <b v="0"/>
    <s v="1092456728308834306"/>
    <s v="Tweet"/>
    <n v="0"/>
    <n v="0"/>
    <m/>
    <m/>
    <m/>
    <m/>
    <m/>
    <m/>
    <m/>
    <m/>
    <n v="1"/>
    <s v="19"/>
    <s v="19"/>
    <n v="1"/>
    <n v="5"/>
    <n v="0"/>
    <n v="0"/>
    <n v="0"/>
    <n v="0"/>
    <n v="19"/>
    <n v="95"/>
    <n v="20"/>
  </r>
  <r>
    <s v="dougcasler1"/>
    <s v="dougcasler1"/>
    <m/>
    <m/>
    <m/>
    <m/>
    <m/>
    <m/>
    <m/>
    <m/>
    <s v="No"/>
    <n v="21"/>
    <m/>
    <m/>
    <x v="1"/>
    <d v="2019-02-04T16:15:55.000"/>
    <s v="We need a national bottle bill!  #NationalBottleBill_x000a__x000a_Oregon Bottle Deposit System Hits 90 Percent Redemption Rate https://t.co/kfjEzFfeEp"/>
    <s v="https://www.npr.org/templates/story/story.php?storyId=688656261&amp;utm_campaign=storyshare&amp;utm_source=twitter.com&amp;utm_medium=social"/>
    <s v="npr.org"/>
    <x v="2"/>
    <m/>
    <s v="http://pbs.twimg.com/profile_images/915698261112926208/f2rBBq2H_normal.jpg"/>
    <x v="17"/>
    <s v="https://twitter.com/#!/dougcasler1/status/1092456728308834306"/>
    <m/>
    <m/>
    <s v="1092456728308834306"/>
    <m/>
    <b v="0"/>
    <n v="0"/>
    <s v=""/>
    <b v="0"/>
    <s v="en"/>
    <m/>
    <s v=""/>
    <b v="0"/>
    <n v="0"/>
    <s v=""/>
    <s v="Twitter Web Client"/>
    <b v="0"/>
    <s v="1092456728308834306"/>
    <s v="Tweet"/>
    <n v="0"/>
    <n v="0"/>
    <m/>
    <m/>
    <m/>
    <m/>
    <m/>
    <m/>
    <m/>
    <m/>
    <n v="1"/>
    <s v="19"/>
    <s v="19"/>
    <n v="1"/>
    <n v="6.25"/>
    <n v="0"/>
    <n v="0"/>
    <n v="0"/>
    <n v="0"/>
    <n v="15"/>
    <n v="93.75"/>
    <n v="16"/>
  </r>
  <r>
    <s v="ndudley1"/>
    <s v="dougcasler1"/>
    <m/>
    <m/>
    <m/>
    <m/>
    <m/>
    <m/>
    <m/>
    <m/>
    <s v="No"/>
    <n v="22"/>
    <m/>
    <m/>
    <x v="0"/>
    <d v="2019-02-05T04:12:16.000"/>
    <s v="RT @dougcasler1: We need a national bottle bill!  #NationalBottleBill_x000a__x000a_Oregon Bottle Deposit System Hits 90 Percent Redemption Rate https:/â€¦"/>
    <m/>
    <m/>
    <x v="2"/>
    <m/>
    <s v="http://pbs.twimg.com/profile_images/1262913543/Photo_on_2011-02-12_at_09.49__2_normal.jpg"/>
    <x v="18"/>
    <s v="https://twitter.com/#!/ndudley1/status/1092637003965960194"/>
    <m/>
    <m/>
    <s v="1092637003965960194"/>
    <m/>
    <b v="0"/>
    <n v="0"/>
    <s v=""/>
    <b v="0"/>
    <s v="en"/>
    <m/>
    <s v=""/>
    <b v="0"/>
    <n v="2"/>
    <s v="1092456728308834306"/>
    <s v="Twitter Web Client"/>
    <b v="0"/>
    <s v="1092456728308834306"/>
    <s v="Tweet"/>
    <n v="0"/>
    <n v="0"/>
    <m/>
    <m/>
    <m/>
    <m/>
    <m/>
    <m/>
    <m/>
    <m/>
    <n v="1"/>
    <s v="19"/>
    <s v="19"/>
    <n v="1"/>
    <n v="5"/>
    <n v="0"/>
    <n v="0"/>
    <n v="0"/>
    <n v="0"/>
    <n v="19"/>
    <n v="95"/>
    <n v="20"/>
  </r>
  <r>
    <s v="ricktrilsch"/>
    <s v="wcp"/>
    <m/>
    <m/>
    <m/>
    <m/>
    <m/>
    <m/>
    <m/>
    <m/>
    <s v="No"/>
    <n v="23"/>
    <m/>
    <m/>
    <x v="0"/>
    <d v="2019-02-05T16:35:09.000"/>
    <s v="@tomsherwood @kojoshow @wcp I remember in 87 when DC residents tried to pass a Bottle Bill through initiative. It lost. The beverage and bottling industry spent heavily and pro-BB couldn't match spending. Plus churches opposed since it didn't cover liquor bottles, only carbonated drinks."/>
    <m/>
    <m/>
    <x v="0"/>
    <m/>
    <s v="http://pbs.twimg.com/profile_images/1063534280163409924/14shFEu0_normal.jpg"/>
    <x v="19"/>
    <s v="https://twitter.com/#!/ricktrilsch/status/1092823958011895810"/>
    <m/>
    <m/>
    <s v="1092823958011895810"/>
    <s v="1092819166481055749"/>
    <b v="0"/>
    <n v="0"/>
    <s v="49793110"/>
    <b v="0"/>
    <s v="en"/>
    <m/>
    <s v=""/>
    <b v="0"/>
    <n v="0"/>
    <s v=""/>
    <s v="Twitter Web Client"/>
    <b v="0"/>
    <s v="1092819166481055749"/>
    <s v="Tweet"/>
    <n v="0"/>
    <n v="0"/>
    <m/>
    <m/>
    <m/>
    <m/>
    <m/>
    <m/>
    <m/>
    <m/>
    <n v="1"/>
    <s v="9"/>
    <s v="9"/>
    <m/>
    <m/>
    <m/>
    <m/>
    <m/>
    <m/>
    <m/>
    <m/>
    <m/>
  </r>
  <r>
    <s v="dhplover"/>
    <s v="dhplover"/>
    <m/>
    <m/>
    <m/>
    <m/>
    <m/>
    <m/>
    <m/>
    <m/>
    <s v="No"/>
    <n v="26"/>
    <m/>
    <m/>
    <x v="1"/>
    <d v="2019-02-05T16:55:02.000"/>
    <s v="Laura: &quot;My Gods Bill, you smell of piss!&quot;_x000a__x000a_Bill: &quot;There's no bathroom in that Raptor.&quot;_x000a__x000a_Laura: &quot;You couldn't have done it in a bottle?&quot;_x000a__x000a_Bill: &quot;I forgot to bring one. Look, do we have to walk about this now?&quot; #BSG"/>
    <m/>
    <m/>
    <x v="3"/>
    <m/>
    <s v="http://pbs.twimg.com/profile_images/1083314203342057472/98LquEnY_normal.jpg"/>
    <x v="20"/>
    <s v="https://twitter.com/#!/dhplover/status/1092828959811747840"/>
    <m/>
    <m/>
    <s v="1092828959811747840"/>
    <s v="1092828956657627136"/>
    <b v="0"/>
    <n v="1"/>
    <s v="65052733"/>
    <b v="0"/>
    <s v="en"/>
    <m/>
    <s v=""/>
    <b v="0"/>
    <n v="0"/>
    <s v=""/>
    <s v="Twitter Web Client"/>
    <b v="0"/>
    <s v="1092828956657627136"/>
    <s v="Tweet"/>
    <n v="0"/>
    <n v="0"/>
    <m/>
    <m/>
    <m/>
    <m/>
    <m/>
    <m/>
    <m/>
    <m/>
    <n v="1"/>
    <s v="1"/>
    <s v="1"/>
    <n v="0"/>
    <n v="0"/>
    <n v="1"/>
    <n v="2.5"/>
    <n v="0"/>
    <n v="0"/>
    <n v="39"/>
    <n v="97.5"/>
    <n v="40"/>
  </r>
  <r>
    <s v="oskyherald"/>
    <s v="oskyherald"/>
    <m/>
    <m/>
    <m/>
    <m/>
    <m/>
    <m/>
    <m/>
    <m/>
    <s v="No"/>
    <n v="27"/>
    <m/>
    <m/>
    <x v="1"/>
    <d v="2019-02-05T18:00:09.000"/>
    <s v="The &quot;bottle bill&quot; got some discussion during the most recent Eggs and Issues session. https://t.co/0h0vljj5Ze"/>
    <s v="https://www.oskaloosa.com/news/local_news/legislators-talk-bottle-bill/article_07088ad3-cb77-52d6-a4f8-6fddf2d2fb02.html"/>
    <s v="oskaloosa.com"/>
    <x v="0"/>
    <m/>
    <s v="http://pbs.twimg.com/profile_images/605751424727707648/_egGkpZO_normal.jpg"/>
    <x v="21"/>
    <s v="https://twitter.com/#!/oskyherald/status/1092845346919727105"/>
    <m/>
    <m/>
    <s v="1092845346919727105"/>
    <m/>
    <b v="0"/>
    <n v="0"/>
    <s v=""/>
    <b v="0"/>
    <s v="en"/>
    <m/>
    <s v=""/>
    <b v="0"/>
    <n v="0"/>
    <s v=""/>
    <s v="Facebook"/>
    <b v="0"/>
    <s v="1092845346919727105"/>
    <s v="Tweet"/>
    <n v="0"/>
    <n v="0"/>
    <m/>
    <m/>
    <m/>
    <m/>
    <m/>
    <m/>
    <m/>
    <m/>
    <n v="1"/>
    <s v="1"/>
    <s v="1"/>
    <n v="0"/>
    <n v="0"/>
    <n v="1"/>
    <n v="7.142857142857143"/>
    <n v="0"/>
    <n v="0"/>
    <n v="13"/>
    <n v="92.85714285714286"/>
    <n v="14"/>
  </r>
  <r>
    <s v="rationaldoge"/>
    <s v="mprnews"/>
    <m/>
    <m/>
    <m/>
    <m/>
    <m/>
    <m/>
    <m/>
    <m/>
    <s v="No"/>
    <n v="28"/>
    <m/>
    <m/>
    <x v="0"/>
    <d v="2019-02-05T22:16:17.000"/>
    <s v="Correct me if I'm wrong, but I don't think we've seen a bottle bill in Minnesota since Willard Munger was alive. Odd for a state that prides itself on its environment. https://t.co/Dw4t4ZlTWT via @mprnews"/>
    <s v="https://www.mprnews.org/story/2019/02/04/npr-oregon-bottle-deposit-system-hits-90-percent-redemption-rate"/>
    <s v="mprnews.org"/>
    <x v="0"/>
    <m/>
    <s v="http://pbs.twimg.com/profile_images/460901080176414720/wv4RpC70_normal.png"/>
    <x v="22"/>
    <s v="https://twitter.com/#!/rationaldoge/status/1092909804194942976"/>
    <m/>
    <m/>
    <s v="1092909804194942976"/>
    <m/>
    <b v="0"/>
    <n v="0"/>
    <s v=""/>
    <b v="0"/>
    <s v="en"/>
    <m/>
    <s v=""/>
    <b v="0"/>
    <n v="0"/>
    <s v=""/>
    <s v="Twitter Web Client"/>
    <b v="0"/>
    <s v="1092909804194942976"/>
    <s v="Tweet"/>
    <n v="0"/>
    <n v="0"/>
    <m/>
    <m/>
    <m/>
    <m/>
    <m/>
    <m/>
    <m/>
    <m/>
    <n v="1"/>
    <s v="30"/>
    <s v="30"/>
    <n v="1"/>
    <n v="3.0303030303030303"/>
    <n v="2"/>
    <n v="6.0606060606060606"/>
    <n v="0"/>
    <n v="0"/>
    <n v="30"/>
    <n v="90.9090909090909"/>
    <n v="33"/>
  </r>
  <r>
    <s v="peaz_org"/>
    <s v="peaz_org"/>
    <m/>
    <m/>
    <m/>
    <m/>
    <m/>
    <m/>
    <m/>
    <m/>
    <s v="No"/>
    <n v="29"/>
    <m/>
    <m/>
    <x v="1"/>
    <d v="2019-02-06T08:04:07.000"/>
    <s v="Expand Connecticut's bottle bill, reduce plastic waste - The CT Mirror_x000a__x000a_#plastic #waste #sea #ocean #animals_x000a_https://t.co/t9uNB1ePDV_x000a__x000a_Follow us for more!"/>
    <s v="https://ctmirror.org/category/ct-viewpoints/expand-connecticuts-bottle-bill-reduce-plastic-waste/"/>
    <s v="ctmirror.org"/>
    <x v="4"/>
    <m/>
    <s v="http://pbs.twimg.com/profile_images/955717488976760832/HaMMHjTm_normal.jpg"/>
    <x v="23"/>
    <s v="https://twitter.com/#!/peaz_org/status/1093057739545370624"/>
    <m/>
    <m/>
    <s v="1093057739545370624"/>
    <m/>
    <b v="0"/>
    <n v="0"/>
    <s v=""/>
    <b v="0"/>
    <s v="en"/>
    <m/>
    <s v=""/>
    <b v="0"/>
    <n v="0"/>
    <s v=""/>
    <s v="IFTTT"/>
    <b v="0"/>
    <s v="1093057739545370624"/>
    <s v="Tweet"/>
    <n v="0"/>
    <n v="0"/>
    <m/>
    <m/>
    <m/>
    <m/>
    <m/>
    <m/>
    <m/>
    <m/>
    <n v="1"/>
    <s v="1"/>
    <s v="1"/>
    <n v="0"/>
    <n v="0"/>
    <n v="2"/>
    <n v="10.526315789473685"/>
    <n v="0"/>
    <n v="0"/>
    <n v="17"/>
    <n v="89.47368421052632"/>
    <n v="19"/>
  </r>
  <r>
    <s v="treehousereal"/>
    <s v="treehousereal"/>
    <m/>
    <m/>
    <m/>
    <m/>
    <m/>
    <m/>
    <m/>
    <m/>
    <s v="No"/>
    <n v="30"/>
    <m/>
    <m/>
    <x v="1"/>
    <d v="2019-02-02T17:54:48.000"/>
    <s v="#OregonÂ Bottle Bill program results in 90% recycling rate that's NINETY!Â Now this is doing something about #Plastic in the #oceansÂ https://t.co/pt8gZkocVb"/>
    <s v="https://pamplinmedia.com/sl/417693-320967-expansion-of-bottle-bill-program-results-in-90-percent-recycling-rate-?fbclid=IwAR3kXFPr6KaI6hs82qfK_KH15MvVNhrrWotp0u0vQSnhlADfja10FUxaUdI"/>
    <s v="pamplinmedia.com"/>
    <x v="5"/>
    <m/>
    <s v="http://pbs.twimg.com/profile_images/530555298532978688/fOT6Kp2q_normal.png"/>
    <x v="24"/>
    <s v="https://twitter.com/#!/treehousereal/status/1091756838951874563"/>
    <m/>
    <m/>
    <s v="1091756838951874563"/>
    <m/>
    <b v="0"/>
    <n v="0"/>
    <s v=""/>
    <b v="0"/>
    <s v="en"/>
    <m/>
    <s v=""/>
    <b v="0"/>
    <n v="0"/>
    <s v=""/>
    <s v="Twitter Web Client"/>
    <b v="0"/>
    <s v="1091756838951874563"/>
    <s v="Tweet"/>
    <n v="0"/>
    <n v="0"/>
    <m/>
    <m/>
    <m/>
    <m/>
    <m/>
    <m/>
    <m/>
    <m/>
    <n v="2"/>
    <s v="1"/>
    <s v="1"/>
    <n v="0"/>
    <n v="0"/>
    <n v="0"/>
    <n v="0"/>
    <n v="0"/>
    <n v="0"/>
    <n v="22"/>
    <n v="100"/>
    <n v="22"/>
  </r>
  <r>
    <s v="treehousereal"/>
    <s v="treehousereal"/>
    <m/>
    <m/>
    <m/>
    <m/>
    <m/>
    <m/>
    <m/>
    <m/>
    <s v="No"/>
    <n v="31"/>
    <m/>
    <m/>
    <x v="1"/>
    <d v="2019-02-06T15:01:28.000"/>
    <s v="#Oregon Bottle Bill program results in 90% recycling rate that's NINETY! _x000a_Now this is doing something about #Plastic in the #oceans _x000a_https://t.co/pt8gZkFOjL"/>
    <s v="https://pamplinmedia.com/sl/417693-320967-expansion-of-bottle-bill-program-results-in-90-percent-recycling-rate-?fbclid=IwAR3kXFPr6KaI6hs82qfK_KH15MvVNhrrWotp0u0vQSnhlADfja10FUxaUdI"/>
    <s v="pamplinmedia.com"/>
    <x v="5"/>
    <m/>
    <s v="http://pbs.twimg.com/profile_images/530555298532978688/fOT6Kp2q_normal.png"/>
    <x v="25"/>
    <s v="https://twitter.com/#!/treehousereal/status/1093162769816436742"/>
    <m/>
    <m/>
    <s v="1093162769816436742"/>
    <m/>
    <b v="0"/>
    <n v="0"/>
    <s v=""/>
    <b v="0"/>
    <s v="en"/>
    <m/>
    <s v=""/>
    <b v="0"/>
    <n v="0"/>
    <s v=""/>
    <s v="Hootsuite Inc."/>
    <b v="0"/>
    <s v="1093162769816436742"/>
    <s v="Tweet"/>
    <n v="0"/>
    <n v="0"/>
    <m/>
    <m/>
    <m/>
    <m/>
    <m/>
    <m/>
    <m/>
    <m/>
    <n v="2"/>
    <s v="1"/>
    <s v="1"/>
    <n v="0"/>
    <n v="0"/>
    <n v="0"/>
    <n v="0"/>
    <n v="0"/>
    <n v="0"/>
    <n v="21"/>
    <n v="100"/>
    <n v="21"/>
  </r>
  <r>
    <s v="connrecyclers"/>
    <s v="connfood"/>
    <m/>
    <m/>
    <m/>
    <m/>
    <m/>
    <m/>
    <m/>
    <m/>
    <s v="No"/>
    <n v="32"/>
    <m/>
    <m/>
    <x v="0"/>
    <d v="2019-02-06T16:48:41.000"/>
    <s v="RT @connfood: Connecticut’s grocery stores redeem over 625 million containers per year and provide a valuable community service. _x000a_https://t…"/>
    <m/>
    <m/>
    <x v="0"/>
    <m/>
    <s v="http://pbs.twimg.com/profile_images/858070771310178305/C3_67jya_normal.jpg"/>
    <x v="26"/>
    <s v="https://twitter.com/#!/connrecyclers/status/1093189751753134085"/>
    <m/>
    <m/>
    <s v="1093189751753134085"/>
    <m/>
    <b v="0"/>
    <n v="0"/>
    <s v=""/>
    <b v="0"/>
    <s v="en"/>
    <m/>
    <s v=""/>
    <b v="0"/>
    <n v="3"/>
    <s v="1093179148128931840"/>
    <s v="Twitter for iPhone"/>
    <b v="0"/>
    <s v="1093179148128931840"/>
    <s v="Tweet"/>
    <n v="0"/>
    <n v="0"/>
    <m/>
    <m/>
    <m/>
    <m/>
    <m/>
    <m/>
    <m/>
    <m/>
    <n v="1"/>
    <s v="14"/>
    <s v="14"/>
    <n v="2"/>
    <n v="10.526315789473685"/>
    <n v="0"/>
    <n v="0"/>
    <n v="0"/>
    <n v="0"/>
    <n v="17"/>
    <n v="89.47368421052632"/>
    <n v="19"/>
  </r>
  <r>
    <s v="pearsesam"/>
    <s v="pearsesam"/>
    <m/>
    <m/>
    <m/>
    <m/>
    <m/>
    <m/>
    <m/>
    <m/>
    <s v="No"/>
    <n v="33"/>
    <m/>
    <m/>
    <x v="1"/>
    <d v="2019-02-06T18:04:45.000"/>
    <s v="Consider that more plastic has been produced since 2010 than over the past century. It's not a by-product or a 'necessary evil' it's an industry in its own right where success will be measured by plastic produced by the ton. Where's it going? Nowhere. https://t.co/Z2KwgzaPLa"/>
    <s v="https://ctmirror.org/category/ct-viewpoints/expand-connecticuts-bottle-bill-reduce-plastic-waste/"/>
    <s v="ctmirror.org"/>
    <x v="0"/>
    <m/>
    <s v="http://pbs.twimg.com/profile_images/1010965318796103680/YYSleQro_normal.jpg"/>
    <x v="27"/>
    <s v="https://twitter.com/#!/pearsesam/status/1093208891565891584"/>
    <m/>
    <m/>
    <s v="1093208891565891584"/>
    <m/>
    <b v="0"/>
    <n v="0"/>
    <s v=""/>
    <b v="0"/>
    <s v="en"/>
    <m/>
    <s v=""/>
    <b v="0"/>
    <n v="0"/>
    <s v=""/>
    <s v="Twitter Web Client"/>
    <b v="0"/>
    <s v="1093208891565891584"/>
    <s v="Tweet"/>
    <n v="0"/>
    <n v="0"/>
    <m/>
    <m/>
    <m/>
    <m/>
    <m/>
    <m/>
    <m/>
    <m/>
    <n v="1"/>
    <s v="1"/>
    <s v="1"/>
    <n v="2"/>
    <n v="4.444444444444445"/>
    <n v="0"/>
    <n v="0"/>
    <n v="0"/>
    <n v="0"/>
    <n v="43"/>
    <n v="95.55555555555556"/>
    <n v="45"/>
  </r>
  <r>
    <s v="arforcdl"/>
    <s v="arforcdl"/>
    <m/>
    <m/>
    <m/>
    <m/>
    <m/>
    <m/>
    <m/>
    <m/>
    <s v="No"/>
    <n v="34"/>
    <m/>
    <m/>
    <x v="1"/>
    <d v="2019-02-06T15:21:37.000"/>
    <s v="We want to see a #BottleBill in #Arkansas!_x000a__x000a_#arforcdl #itmakesCENTS #morerecycling #lesslandfill #moreincentive #lesslitter #thenaturalstate https://t.co/UkDecH3rGw"/>
    <m/>
    <m/>
    <x v="6"/>
    <s v="https://pbs.twimg.com/media/Dyu2G21VsAAyB4J.jpg"/>
    <s v="https://pbs.twimg.com/media/Dyu2G21VsAAyB4J.jpg"/>
    <x v="28"/>
    <s v="https://twitter.com/#!/arforcdl/status/1093167836980281344"/>
    <m/>
    <m/>
    <s v="1093167836980281344"/>
    <m/>
    <b v="0"/>
    <n v="4"/>
    <s v=""/>
    <b v="0"/>
    <s v="en"/>
    <m/>
    <s v=""/>
    <b v="0"/>
    <n v="1"/>
    <s v=""/>
    <s v="Twitter Web Client"/>
    <b v="0"/>
    <s v="1093167836980281344"/>
    <s v="Tweet"/>
    <n v="0"/>
    <n v="0"/>
    <m/>
    <m/>
    <m/>
    <m/>
    <m/>
    <m/>
    <m/>
    <m/>
    <n v="1"/>
    <s v="29"/>
    <s v="29"/>
    <n v="0"/>
    <n v="0"/>
    <n v="0"/>
    <n v="0"/>
    <n v="0"/>
    <n v="0"/>
    <n v="15"/>
    <n v="100"/>
    <n v="15"/>
  </r>
  <r>
    <s v="laurenguilette"/>
    <s v="arforcdl"/>
    <m/>
    <m/>
    <m/>
    <m/>
    <m/>
    <m/>
    <m/>
    <m/>
    <s v="No"/>
    <n v="35"/>
    <m/>
    <m/>
    <x v="0"/>
    <d v="2019-02-06T19:38:29.000"/>
    <s v="RT @ARforCDL: We want to see a #BottleBill in #Arkansas!_x000a__x000a_#arforcdl #itmakesCENTS #morerecycling #lesslandfill #moreincentive #lesslitter #…"/>
    <m/>
    <m/>
    <x v="7"/>
    <m/>
    <s v="http://pbs.twimg.com/profile_images/942828223104155648/nDETuQlB_normal.jpg"/>
    <x v="29"/>
    <s v="https://twitter.com/#!/laurenguilette/status/1093232480260407296"/>
    <m/>
    <m/>
    <s v="1093232480260407296"/>
    <m/>
    <b v="0"/>
    <n v="0"/>
    <s v=""/>
    <b v="0"/>
    <s v="en"/>
    <m/>
    <s v=""/>
    <b v="0"/>
    <n v="1"/>
    <s v="1093167836980281344"/>
    <s v="Twitter Web Client"/>
    <b v="0"/>
    <s v="1093167836980281344"/>
    <s v="Tweet"/>
    <n v="0"/>
    <n v="0"/>
    <m/>
    <m/>
    <m/>
    <m/>
    <m/>
    <m/>
    <m/>
    <m/>
    <n v="1"/>
    <s v="29"/>
    <s v="29"/>
    <n v="0"/>
    <n v="0"/>
    <n v="0"/>
    <n v="0"/>
    <n v="0"/>
    <n v="0"/>
    <n v="16"/>
    <n v="100"/>
    <n v="16"/>
  </r>
  <r>
    <s v="indoorkitty3000"/>
    <s v="snapnhiss"/>
    <m/>
    <m/>
    <m/>
    <m/>
    <m/>
    <m/>
    <m/>
    <m/>
    <s v="No"/>
    <n v="36"/>
    <m/>
    <m/>
    <x v="2"/>
    <d v="2019-02-06T19:47:10.000"/>
    <s v="@snapnhiss I really wish Tennessee had passed a bottle bill in exchange for selling wine in grocery stores. It would have made a huge difference."/>
    <m/>
    <m/>
    <x v="0"/>
    <m/>
    <s v="http://pbs.twimg.com/profile_images/1009481395247382530/FenmJ0l6_normal.jpg"/>
    <x v="30"/>
    <s v="https://twitter.com/#!/indoorkitty3000/status/1093234665912188928"/>
    <m/>
    <m/>
    <s v="1093234665912188928"/>
    <s v="1093234336176984069"/>
    <b v="0"/>
    <n v="2"/>
    <s v="976555712485756928"/>
    <b v="0"/>
    <s v="en"/>
    <m/>
    <s v=""/>
    <b v="0"/>
    <n v="0"/>
    <s v=""/>
    <s v="Twitter Web App"/>
    <b v="0"/>
    <s v="1093234336176984069"/>
    <s v="Tweet"/>
    <n v="0"/>
    <n v="0"/>
    <m/>
    <m/>
    <m/>
    <m/>
    <m/>
    <m/>
    <m/>
    <m/>
    <n v="1"/>
    <s v="28"/>
    <s v="28"/>
    <n v="0"/>
    <n v="0"/>
    <n v="0"/>
    <n v="0"/>
    <n v="0"/>
    <n v="0"/>
    <n v="25"/>
    <n v="100"/>
    <n v="25"/>
  </r>
  <r>
    <s v="cyrilmay1"/>
    <s v="connfood"/>
    <m/>
    <m/>
    <m/>
    <m/>
    <m/>
    <m/>
    <m/>
    <m/>
    <s v="No"/>
    <n v="37"/>
    <m/>
    <m/>
    <x v="0"/>
    <d v="2019-02-06T20:09:58.000"/>
    <s v="RT @connfood: Connecticut’s grocery stores redeem over 625 million containers per year and provide a valuable community service. _x000a_https://t…"/>
    <m/>
    <m/>
    <x v="0"/>
    <m/>
    <s v="http://pbs.twimg.com/profile_images/2219658133/CJMayBallinFull_normal.jpg"/>
    <x v="31"/>
    <s v="https://twitter.com/#!/cyrilmay1/status/1093240402788974592"/>
    <m/>
    <m/>
    <s v="1093240402788974592"/>
    <m/>
    <b v="0"/>
    <n v="0"/>
    <s v=""/>
    <b v="0"/>
    <s v="en"/>
    <m/>
    <s v=""/>
    <b v="0"/>
    <n v="3"/>
    <s v="1093179148128931840"/>
    <s v="Twitter for iPhone"/>
    <b v="0"/>
    <s v="1093179148128931840"/>
    <s v="Tweet"/>
    <n v="0"/>
    <n v="0"/>
    <m/>
    <m/>
    <m/>
    <m/>
    <m/>
    <m/>
    <m/>
    <m/>
    <n v="1"/>
    <s v="14"/>
    <s v="14"/>
    <n v="2"/>
    <n v="10.526315789473685"/>
    <n v="0"/>
    <n v="0"/>
    <n v="0"/>
    <n v="0"/>
    <n v="17"/>
    <n v="89.47368421052632"/>
    <n v="19"/>
  </r>
  <r>
    <s v="woburnpatch"/>
    <s v="woburnpatch"/>
    <m/>
    <m/>
    <m/>
    <m/>
    <m/>
    <m/>
    <m/>
    <m/>
    <s v="No"/>
    <n v="38"/>
    <m/>
    <m/>
    <x v="1"/>
    <d v="2019-02-06T21:20:04.000"/>
    <s v="Woburn Mayor Wants Nips Covered In Bottle Bill https://t.co/9GYrpecOhq"/>
    <s v="http://patch.com/massachusetts/woburn/woburn-mayor-wants-nips-covered-bottle-bill?utm_source=dlvr.it&amp;utm_medium=twitter&amp;utm_term=politics%20%26%20government&amp;utm_campaign=recirc&amp;utm_content=aol"/>
    <s v="patch.com"/>
    <x v="0"/>
    <m/>
    <s v="http://pbs.twimg.com/profile_images/943969159544651776/0cETdPSZ_normal.jpg"/>
    <x v="32"/>
    <s v="https://twitter.com/#!/woburnpatch/status/1093258045994364928"/>
    <m/>
    <m/>
    <s v="1093258045994364928"/>
    <m/>
    <b v="0"/>
    <n v="0"/>
    <s v=""/>
    <b v="0"/>
    <s v="en"/>
    <m/>
    <s v=""/>
    <b v="0"/>
    <n v="0"/>
    <s v=""/>
    <s v="dlvr.it"/>
    <b v="0"/>
    <s v="1093258045994364928"/>
    <s v="Tweet"/>
    <n v="0"/>
    <n v="0"/>
    <m/>
    <m/>
    <m/>
    <m/>
    <m/>
    <m/>
    <m/>
    <m/>
    <n v="1"/>
    <s v="1"/>
    <s v="1"/>
    <n v="0"/>
    <n v="0"/>
    <n v="0"/>
    <n v="0"/>
    <n v="0"/>
    <n v="0"/>
    <n v="8"/>
    <n v="100"/>
    <n v="8"/>
  </r>
  <r>
    <s v="lily_oh_lily_"/>
    <s v="sf_washington"/>
    <m/>
    <m/>
    <m/>
    <m/>
    <m/>
    <m/>
    <m/>
    <m/>
    <s v="No"/>
    <n v="39"/>
    <m/>
    <m/>
    <x v="0"/>
    <d v="2019-02-05T22:18:22.000"/>
    <s v="@GovInslee @WASenDemocrats @WAStateGov #waleg @SF_Washington #Washington needs the Bottle Bill - less litter, more recycling. https://t.co/XRuCUkVZcv"/>
    <s v="https://twitter.com/michaeldembrow/status/1092824683307626497"/>
    <s v="twitter.com"/>
    <x v="8"/>
    <m/>
    <s v="http://pbs.twimg.com/profile_images/493470165799948288/ixmF8XE8_normal.jpeg"/>
    <x v="33"/>
    <s v="https://twitter.com/#!/lily_oh_lily_/status/1092910328793321472"/>
    <m/>
    <m/>
    <s v="1092910328793321472"/>
    <m/>
    <b v="0"/>
    <n v="0"/>
    <s v="1077214808"/>
    <b v="1"/>
    <s v="en"/>
    <m/>
    <s v="1092824683307626497"/>
    <b v="0"/>
    <n v="0"/>
    <s v=""/>
    <s v="Twitter Web Client"/>
    <b v="0"/>
    <s v="1092910328793321472"/>
    <s v="Tweet"/>
    <n v="0"/>
    <n v="0"/>
    <m/>
    <m/>
    <m/>
    <m/>
    <m/>
    <m/>
    <m/>
    <m/>
    <n v="1"/>
    <s v="11"/>
    <s v="11"/>
    <m/>
    <m/>
    <m/>
    <m/>
    <m/>
    <m/>
    <m/>
    <m/>
    <m/>
  </r>
  <r>
    <s v="lily_oh_lily_"/>
    <s v="govinslee"/>
    <m/>
    <m/>
    <m/>
    <m/>
    <m/>
    <m/>
    <m/>
    <m/>
    <s v="No"/>
    <n v="42"/>
    <m/>
    <m/>
    <x v="0"/>
    <d v="2019-02-03T01:48:55.000"/>
    <s v="&quot;California the first state to stop the flow of_x000a_trash to ocean, bays, rivers. The Trash Policy... puts the impetus on cities to prevent litter from entering waters by placing trash catching devices on all storm drains&quot;_x000a_@GovInslee #Washington needs this &amp;amp; the Bottle Bill #waleg https://t.co/VhPJZNA5Lm"/>
    <s v="https://twitter.com/Waterkeeper/status/1091796663272988681"/>
    <s v="twitter.com"/>
    <x v="9"/>
    <m/>
    <s v="http://pbs.twimg.com/profile_images/493470165799948288/ixmF8XE8_normal.jpeg"/>
    <x v="34"/>
    <s v="https://twitter.com/#!/lily_oh_lily_/status/1091876152749187072"/>
    <m/>
    <m/>
    <s v="1091876152749187072"/>
    <m/>
    <b v="0"/>
    <n v="0"/>
    <s v=""/>
    <b v="1"/>
    <s v="en"/>
    <m/>
    <s v="1091796663272988681"/>
    <b v="0"/>
    <n v="0"/>
    <s v=""/>
    <s v="Twitter Web Client"/>
    <b v="0"/>
    <s v="1091876152749187072"/>
    <s v="Tweet"/>
    <n v="0"/>
    <n v="0"/>
    <m/>
    <m/>
    <m/>
    <m/>
    <m/>
    <m/>
    <m/>
    <m/>
    <n v="1"/>
    <s v="11"/>
    <s v="11"/>
    <n v="0"/>
    <n v="0"/>
    <n v="4"/>
    <n v="8.695652173913043"/>
    <n v="0"/>
    <n v="0"/>
    <n v="42"/>
    <n v="91.30434782608695"/>
    <n v="46"/>
  </r>
  <r>
    <s v="lily_oh_lily_"/>
    <s v="markoliias"/>
    <m/>
    <m/>
    <m/>
    <m/>
    <m/>
    <m/>
    <m/>
    <m/>
    <s v="No"/>
    <n v="44"/>
    <m/>
    <m/>
    <x v="2"/>
    <d v="2019-02-07T02:51:48.000"/>
    <s v="@MarkoLiias Thank you and that is all good. However the Bottle Bill gives incentive - will boost recycling -  and has worked fantastic in other states."/>
    <m/>
    <m/>
    <x v="0"/>
    <m/>
    <s v="http://pbs.twimg.com/profile_images/493470165799948288/ixmF8XE8_normal.jpeg"/>
    <x v="35"/>
    <s v="https://twitter.com/#!/lily_oh_lily_/status/1093341528376860672"/>
    <m/>
    <m/>
    <s v="1093341528376860672"/>
    <s v="1093340311118536704"/>
    <b v="0"/>
    <n v="0"/>
    <s v="16659899"/>
    <b v="0"/>
    <s v="en"/>
    <m/>
    <s v=""/>
    <b v="0"/>
    <n v="0"/>
    <s v=""/>
    <s v="Twitter Web Client"/>
    <b v="0"/>
    <s v="1093340311118536704"/>
    <s v="Tweet"/>
    <n v="0"/>
    <n v="0"/>
    <m/>
    <m/>
    <m/>
    <m/>
    <m/>
    <m/>
    <m/>
    <m/>
    <n v="1"/>
    <s v="11"/>
    <s v="11"/>
    <n v="5"/>
    <n v="20.833333333333332"/>
    <n v="0"/>
    <n v="0"/>
    <n v="0"/>
    <n v="0"/>
    <n v="19"/>
    <n v="79.16666666666667"/>
    <n v="24"/>
  </r>
  <r>
    <s v="lily_oh_lily_"/>
    <s v="lily_oh_lily_"/>
    <m/>
    <m/>
    <m/>
    <m/>
    <m/>
    <m/>
    <m/>
    <m/>
    <s v="No"/>
    <n v="45"/>
    <m/>
    <m/>
    <x v="1"/>
    <d v="2019-02-07T02:45:19.000"/>
    <s v="#AskWAleg #PuttingPeopleFirst _x000a_Why is there no Bottle Bill in our state? Washington is the only West Coast state without it. Sense: decrease litter, increase recycling. Keep oceans healthy! https://t.co/OeV9BSDNiT"/>
    <s v="https://twitter.com/civicskunkworks/status/1093244487223017472"/>
    <s v="twitter.com"/>
    <x v="10"/>
    <m/>
    <s v="http://pbs.twimg.com/profile_images/493470165799948288/ixmF8XE8_normal.jpeg"/>
    <x v="36"/>
    <s v="https://twitter.com/#!/lily_oh_lily_/status/1093339895626493954"/>
    <m/>
    <m/>
    <s v="1093339895626493954"/>
    <m/>
    <b v="0"/>
    <n v="2"/>
    <s v=""/>
    <b v="1"/>
    <s v="en"/>
    <m/>
    <s v="1093244487223017472"/>
    <b v="0"/>
    <n v="0"/>
    <s v=""/>
    <s v="Twitter Web Client"/>
    <b v="0"/>
    <s v="1093339895626493954"/>
    <s v="Tweet"/>
    <n v="0"/>
    <n v="0"/>
    <m/>
    <m/>
    <m/>
    <m/>
    <m/>
    <m/>
    <m/>
    <m/>
    <n v="1"/>
    <s v="11"/>
    <s v="11"/>
    <n v="1"/>
    <n v="3.5714285714285716"/>
    <n v="0"/>
    <n v="0"/>
    <n v="0"/>
    <n v="0"/>
    <n v="27"/>
    <n v="96.42857142857143"/>
    <n v="28"/>
  </r>
  <r>
    <s v="connfood"/>
    <s v="connfood"/>
    <m/>
    <m/>
    <m/>
    <m/>
    <m/>
    <m/>
    <m/>
    <m/>
    <s v="No"/>
    <n v="46"/>
    <m/>
    <m/>
    <x v="1"/>
    <d v="2019-02-06T16:06:33.000"/>
    <s v="Connecticut’s grocery stores redeem over 625 million containers per year and provide a valuable community service. _x000a_https://t.co/ifhTkrap80"/>
    <s v="https://ctmirror.org/2019/02/06/fix-the-broken-bottle-bill-before-expanding-it/"/>
    <s v="ctmirror.org"/>
    <x v="0"/>
    <m/>
    <s v="http://pbs.twimg.com/profile_images/735841696248934400/HI6oBl3i_normal.jpg"/>
    <x v="37"/>
    <s v="https://twitter.com/#!/connfood/status/1093179148128931840"/>
    <m/>
    <m/>
    <s v="1093179148128931840"/>
    <m/>
    <b v="0"/>
    <n v="3"/>
    <s v=""/>
    <b v="0"/>
    <s v="en"/>
    <m/>
    <s v=""/>
    <b v="0"/>
    <n v="3"/>
    <s v=""/>
    <s v="Twitter Web App"/>
    <b v="0"/>
    <s v="1093179148128931840"/>
    <s v="Tweet"/>
    <n v="0"/>
    <n v="0"/>
    <m/>
    <m/>
    <m/>
    <m/>
    <m/>
    <m/>
    <m/>
    <m/>
    <n v="1"/>
    <s v="14"/>
    <s v="14"/>
    <n v="2"/>
    <n v="11.764705882352942"/>
    <n v="0"/>
    <n v="0"/>
    <n v="0"/>
    <n v="0"/>
    <n v="15"/>
    <n v="88.23529411764706"/>
    <n v="17"/>
  </r>
  <r>
    <s v="mountaindairy"/>
    <s v="connfood"/>
    <m/>
    <m/>
    <m/>
    <m/>
    <m/>
    <m/>
    <m/>
    <m/>
    <s v="No"/>
    <n v="47"/>
    <m/>
    <m/>
    <x v="0"/>
    <d v="2019-02-07T04:54:15.000"/>
    <s v="RT @connfood: Connecticut’s grocery stores redeem over 625 million containers per year and provide a valuable community service. _x000a_https://t…"/>
    <m/>
    <m/>
    <x v="0"/>
    <m/>
    <s v="http://pbs.twimg.com/profile_images/669337463287128064/AKIplqtW_normal.png"/>
    <x v="38"/>
    <s v="https://twitter.com/#!/mountaindairy/status/1093372343257317376"/>
    <m/>
    <m/>
    <s v="1093372343257317376"/>
    <m/>
    <b v="0"/>
    <n v="0"/>
    <s v=""/>
    <b v="0"/>
    <s v="en"/>
    <m/>
    <s v=""/>
    <b v="0"/>
    <n v="3"/>
    <s v="1093179148128931840"/>
    <s v="Twitter for Android"/>
    <b v="0"/>
    <s v="1093179148128931840"/>
    <s v="Tweet"/>
    <n v="0"/>
    <n v="0"/>
    <m/>
    <m/>
    <m/>
    <m/>
    <m/>
    <m/>
    <m/>
    <m/>
    <n v="1"/>
    <s v="14"/>
    <s v="14"/>
    <n v="2"/>
    <n v="10.526315789473685"/>
    <n v="0"/>
    <n v="0"/>
    <n v="0"/>
    <n v="0"/>
    <n v="17"/>
    <n v="89.47368421052632"/>
    <n v="19"/>
  </r>
  <r>
    <s v="theshipatnorth"/>
    <s v="theshipatnorth"/>
    <m/>
    <m/>
    <m/>
    <m/>
    <m/>
    <m/>
    <m/>
    <m/>
    <s v="No"/>
    <n v="48"/>
    <m/>
    <m/>
    <x v="1"/>
    <d v="2019-02-07T01:03:30.000"/>
    <s v="These Shippers started the process for getting their #bottlebill to the house floor. We know that STEM extends into conservationist initiatives @theshipatnorth. Can’t wait to see this come to fruition in 2020. #wearetheship #ourschoolSTEMs #naturalclassroom https://t.co/q07CI7oqhv"/>
    <m/>
    <m/>
    <x v="11"/>
    <s v="https://pbs.twimg.com/media/Dyw7h7kU0AAO8FG.jpg"/>
    <s v="https://pbs.twimg.com/media/Dyw7h7kU0AAO8FG.jpg"/>
    <x v="39"/>
    <s v="https://twitter.com/#!/theshipatnorth/status/1093314273110093825"/>
    <m/>
    <m/>
    <s v="1093314273110093825"/>
    <m/>
    <b v="0"/>
    <n v="6"/>
    <s v=""/>
    <b v="0"/>
    <s v="en"/>
    <m/>
    <s v=""/>
    <b v="0"/>
    <n v="1"/>
    <s v=""/>
    <s v="Twitter for iPhone"/>
    <b v="0"/>
    <s v="1093314273110093825"/>
    <s v="Tweet"/>
    <n v="0"/>
    <n v="0"/>
    <m/>
    <m/>
    <m/>
    <m/>
    <m/>
    <m/>
    <m/>
    <m/>
    <n v="1"/>
    <s v="27"/>
    <s v="27"/>
    <n v="0"/>
    <n v="0"/>
    <n v="0"/>
    <n v="0"/>
    <n v="0"/>
    <n v="0"/>
    <n v="36"/>
    <n v="100"/>
    <n v="36"/>
  </r>
  <r>
    <s v="isasenior"/>
    <s v="theshipatnorth"/>
    <m/>
    <m/>
    <m/>
    <m/>
    <m/>
    <m/>
    <m/>
    <m/>
    <s v="No"/>
    <n v="49"/>
    <m/>
    <m/>
    <x v="0"/>
    <d v="2019-02-07T13:44:39.000"/>
    <s v="RT @theshipatnorth: These Shippers started the process for getting their #bottlebill to the house floor. We know that STEM extends into con…"/>
    <m/>
    <m/>
    <x v="12"/>
    <m/>
    <s v="http://pbs.twimg.com/profile_images/1055521116263976960/tFywraww_normal.jpg"/>
    <x v="40"/>
    <s v="https://twitter.com/#!/isasenior/status/1093505822527836160"/>
    <m/>
    <m/>
    <s v="1093505822527836160"/>
    <m/>
    <b v="0"/>
    <n v="0"/>
    <s v=""/>
    <b v="0"/>
    <s v="en"/>
    <m/>
    <s v=""/>
    <b v="0"/>
    <n v="1"/>
    <s v="1093314273110093825"/>
    <s v="Twitter for iPhone"/>
    <b v="0"/>
    <s v="1093314273110093825"/>
    <s v="Tweet"/>
    <n v="0"/>
    <n v="0"/>
    <m/>
    <m/>
    <m/>
    <m/>
    <m/>
    <m/>
    <m/>
    <m/>
    <n v="1"/>
    <s v="27"/>
    <s v="27"/>
    <n v="0"/>
    <n v="0"/>
    <n v="0"/>
    <n v="0"/>
    <n v="0"/>
    <n v="0"/>
    <n v="22"/>
    <n v="100"/>
    <n v="22"/>
  </r>
  <r>
    <s v="esjpa"/>
    <s v="esjpa"/>
    <m/>
    <m/>
    <m/>
    <m/>
    <m/>
    <m/>
    <m/>
    <m/>
    <s v="No"/>
    <n v="50"/>
    <m/>
    <m/>
    <x v="1"/>
    <d v="2019-02-07T16:39:38.000"/>
    <s v="As #bottlebill discussions loom &amp;amp; we continue to talk about how to tackle shrinking markets for #recyclables, we spotted the new Mountain Dew Amp Game Fuel cans here in the wild in CA. The cans feature a resealable plastic tab and are designed for gamers. https://t.co/qkvsc5Xl9H https://t.co/uXuktfPxgL"/>
    <s v="https://variety.com/2018/gaming/news/mtn-dew-amp-gaming-fuel-1203080770/"/>
    <s v="variety.com"/>
    <x v="13"/>
    <s v="https://pbs.twimg.com/media/Dy0RyjWUYAAxOLM.jpg"/>
    <s v="https://pbs.twimg.com/media/Dy0RyjWUYAAxOLM.jpg"/>
    <x v="41"/>
    <s v="https://twitter.com/#!/esjpa/status/1093549861805318145"/>
    <m/>
    <m/>
    <s v="1093549861805318145"/>
    <m/>
    <b v="0"/>
    <n v="0"/>
    <s v=""/>
    <b v="0"/>
    <s v="en"/>
    <m/>
    <s v=""/>
    <b v="0"/>
    <n v="0"/>
    <s v=""/>
    <s v="Twitter Web Client"/>
    <b v="0"/>
    <s v="1093549861805318145"/>
    <s v="Tweet"/>
    <n v="0"/>
    <n v="0"/>
    <m/>
    <m/>
    <m/>
    <m/>
    <m/>
    <m/>
    <m/>
    <m/>
    <n v="1"/>
    <s v="1"/>
    <s v="1"/>
    <n v="0"/>
    <n v="0"/>
    <n v="1"/>
    <n v="2.2222222222222223"/>
    <n v="0"/>
    <n v="0"/>
    <n v="44"/>
    <n v="97.77777777777777"/>
    <n v="45"/>
  </r>
  <r>
    <s v="uozerowaste"/>
    <s v="uozerowaste"/>
    <m/>
    <m/>
    <m/>
    <m/>
    <m/>
    <m/>
    <m/>
    <m/>
    <s v="No"/>
    <n v="51"/>
    <m/>
    <m/>
    <x v="1"/>
    <d v="2019-02-07T17:50:21.000"/>
    <s v="YAY!!! Oregon reached a 90% bottle recycling rate!!!_x000a__x000a_#Recycling #BottleBill #BottleReturn_x000a_https://t.co/ycp4JpLowT"/>
    <s v="https://www.opb.org/news/article/oregon-bottle-deposit-redemption-rate-2018/?fbclid=IwAR1yUCe4frbqum2JEdrIhgGDXlU5gHPkwV7YXAW0XPnRHOqBlhF9DntEslo"/>
    <s v="opb.org"/>
    <x v="14"/>
    <m/>
    <s v="http://pbs.twimg.com/profile_images/923711672283312128/u2r5zjq2_normal.jpg"/>
    <x v="42"/>
    <s v="https://twitter.com/#!/uozerowaste/status/1093567658467848192"/>
    <m/>
    <m/>
    <s v="1093567658467848192"/>
    <m/>
    <b v="0"/>
    <n v="1"/>
    <s v=""/>
    <b v="0"/>
    <s v="en"/>
    <m/>
    <s v=""/>
    <b v="0"/>
    <n v="0"/>
    <s v=""/>
    <s v="Twitter for iPhone"/>
    <b v="0"/>
    <s v="1093567658467848192"/>
    <s v="Tweet"/>
    <n v="0"/>
    <n v="0"/>
    <m/>
    <m/>
    <m/>
    <m/>
    <m/>
    <m/>
    <m/>
    <m/>
    <n v="1"/>
    <s v="1"/>
    <s v="1"/>
    <n v="1"/>
    <n v="9.090909090909092"/>
    <n v="0"/>
    <n v="0"/>
    <n v="0"/>
    <n v="0"/>
    <n v="10"/>
    <n v="90.9090909090909"/>
    <n v="11"/>
  </r>
  <r>
    <s v="stainlessstraw"/>
    <s v="nygovcuomo"/>
    <m/>
    <m/>
    <m/>
    <m/>
    <m/>
    <m/>
    <m/>
    <m/>
    <s v="No"/>
    <n v="52"/>
    <m/>
    <m/>
    <x v="0"/>
    <d v="2019-02-07T19:15:25.000"/>
    <s v="RT @NYGovCuomo: Plastic bags are trash._x000a__x000a_I’m including provisions in my executive budget to ban single-use plastic bags and expand New York…"/>
    <m/>
    <m/>
    <x v="0"/>
    <m/>
    <s v="http://pbs.twimg.com/profile_images/1027053559550865408/LujBTxQ9_normal.jpg"/>
    <x v="43"/>
    <s v="https://twitter.com/#!/stainlessstraw/status/1093589065021046784"/>
    <m/>
    <m/>
    <s v="1093589065021046784"/>
    <m/>
    <b v="0"/>
    <n v="0"/>
    <s v=""/>
    <b v="0"/>
    <s v="en"/>
    <m/>
    <s v=""/>
    <b v="0"/>
    <n v="482"/>
    <s v="1084531955163676677"/>
    <s v="Twitter Web Client"/>
    <b v="0"/>
    <s v="1084531955163676677"/>
    <s v="Tweet"/>
    <n v="0"/>
    <n v="0"/>
    <m/>
    <m/>
    <m/>
    <m/>
    <m/>
    <m/>
    <m/>
    <m/>
    <n v="1"/>
    <s v="3"/>
    <s v="3"/>
    <n v="0"/>
    <n v="0"/>
    <n v="1"/>
    <n v="4.166666666666667"/>
    <n v="0"/>
    <n v="0"/>
    <n v="23"/>
    <n v="95.83333333333333"/>
    <n v="24"/>
  </r>
  <r>
    <s v="daswenson"/>
    <s v="iowastateu"/>
    <m/>
    <m/>
    <m/>
    <m/>
    <m/>
    <m/>
    <m/>
    <m/>
    <s v="No"/>
    <n v="53"/>
    <m/>
    <m/>
    <x v="0"/>
    <d v="2019-02-08T02:32:57.000"/>
    <s v="RT @jamesqlynch: Iowa's &quot;beautiful&quot; 40-year-old @IowaBottleBill &quot;falling apart&quot; @IowaStateU economist tells #ialegis: https://t.co/opQHZGAV…"/>
    <m/>
    <m/>
    <x v="1"/>
    <m/>
    <s v="http://pbs.twimg.com/profile_images/704394777916116992/EEvXSvA6_normal.jpg"/>
    <x v="44"/>
    <s v="https://twitter.com/#!/daswenson/status/1093699171192893440"/>
    <m/>
    <m/>
    <s v="1093699171192893440"/>
    <m/>
    <b v="0"/>
    <n v="0"/>
    <s v=""/>
    <b v="0"/>
    <s v="en"/>
    <m/>
    <s v=""/>
    <b v="0"/>
    <n v="3"/>
    <s v="1093688524291887104"/>
    <s v="Twitter for iPad"/>
    <b v="0"/>
    <s v="1093688524291887104"/>
    <s v="Tweet"/>
    <n v="0"/>
    <n v="0"/>
    <m/>
    <m/>
    <m/>
    <m/>
    <m/>
    <m/>
    <m/>
    <m/>
    <n v="1"/>
    <s v="2"/>
    <s v="2"/>
    <m/>
    <m/>
    <m/>
    <m/>
    <m/>
    <m/>
    <m/>
    <m/>
    <m/>
  </r>
  <r>
    <s v="nickhoefer"/>
    <s v="iowastateu"/>
    <m/>
    <m/>
    <m/>
    <m/>
    <m/>
    <m/>
    <m/>
    <m/>
    <s v="No"/>
    <n v="56"/>
    <m/>
    <m/>
    <x v="0"/>
    <d v="2019-02-08T02:34:57.000"/>
    <s v="RT @jamesqlynch: Iowa's &quot;beautiful&quot; 40-year-old @IowaBottleBill &quot;falling apart&quot; @IowaStateU economist tells #ialegis: https://t.co/opQHZGAV…"/>
    <m/>
    <m/>
    <x v="1"/>
    <m/>
    <s v="http://pbs.twimg.com/profile_images/1011332604598149120/85_I56b8_normal.jpg"/>
    <x v="45"/>
    <s v="https://twitter.com/#!/nickhoefer/status/1093699677772484608"/>
    <m/>
    <m/>
    <s v="1093699677772484608"/>
    <m/>
    <b v="0"/>
    <n v="0"/>
    <s v=""/>
    <b v="0"/>
    <s v="en"/>
    <m/>
    <s v=""/>
    <b v="0"/>
    <n v="3"/>
    <s v="1093688524291887104"/>
    <s v="Twitter for iPad"/>
    <b v="0"/>
    <s v="1093688524291887104"/>
    <s v="Tweet"/>
    <n v="0"/>
    <n v="0"/>
    <m/>
    <m/>
    <m/>
    <m/>
    <m/>
    <m/>
    <m/>
    <m/>
    <n v="1"/>
    <s v="2"/>
    <s v="2"/>
    <m/>
    <m/>
    <m/>
    <m/>
    <m/>
    <m/>
    <m/>
    <m/>
    <m/>
  </r>
  <r>
    <s v="rollingorganic1"/>
    <s v="iowastateu"/>
    <m/>
    <m/>
    <m/>
    <m/>
    <m/>
    <m/>
    <m/>
    <m/>
    <s v="No"/>
    <n v="59"/>
    <m/>
    <m/>
    <x v="0"/>
    <d v="2019-02-08T02:41:26.000"/>
    <s v="RT @jamesqlynch: Iowa's &quot;beautiful&quot; 40-year-old @IowaBottleBill &quot;falling apart&quot; @IowaStateU economist tells #ialegis: https://t.co/opQHZGAV…"/>
    <m/>
    <m/>
    <x v="1"/>
    <m/>
    <s v="http://pbs.twimg.com/profile_images/839493918085410820/jwD66zt2_normal.jpg"/>
    <x v="46"/>
    <s v="https://twitter.com/#!/rollingorganic1/status/1093701306798227456"/>
    <m/>
    <m/>
    <s v="1093701306798227456"/>
    <m/>
    <b v="0"/>
    <n v="0"/>
    <s v=""/>
    <b v="0"/>
    <s v="en"/>
    <m/>
    <s v=""/>
    <b v="0"/>
    <n v="3"/>
    <s v="1093688524291887104"/>
    <s v="Twitter for iPhone"/>
    <b v="0"/>
    <s v="1093688524291887104"/>
    <s v="Tweet"/>
    <n v="0"/>
    <n v="0"/>
    <m/>
    <m/>
    <m/>
    <m/>
    <m/>
    <m/>
    <m/>
    <m/>
    <n v="1"/>
    <s v="2"/>
    <s v="2"/>
    <m/>
    <m/>
    <m/>
    <m/>
    <m/>
    <m/>
    <m/>
    <m/>
    <m/>
  </r>
  <r>
    <s v="mrharmerpe"/>
    <s v="mrharmerpe"/>
    <m/>
    <m/>
    <m/>
    <m/>
    <m/>
    <m/>
    <m/>
    <m/>
    <s v="No"/>
    <n v="62"/>
    <m/>
    <m/>
    <x v="1"/>
    <d v="2019-02-08T03:04:28.000"/>
    <s v="Doubling the return and expanding the program would be a great thing for the recycling program. _x000a_https://t.co/BNthDtzutH"/>
    <s v="https://www.thegazette.com/subject/news/government/iowas-40-year-old-iowa-bottle-bill-falling-apart-economist-dermot-hays-says-20190207"/>
    <s v="thegazette.com"/>
    <x v="0"/>
    <m/>
    <s v="http://pbs.twimg.com/profile_images/837113943076175872/m0-yTLbh_normal.jpg"/>
    <x v="47"/>
    <s v="https://twitter.com/#!/mrharmerpe/status/1093707105742307334"/>
    <m/>
    <m/>
    <s v="1093707105742307334"/>
    <m/>
    <b v="0"/>
    <n v="1"/>
    <s v=""/>
    <b v="0"/>
    <s v="en"/>
    <m/>
    <s v=""/>
    <b v="0"/>
    <n v="1"/>
    <s v=""/>
    <s v="Twitter Web Client"/>
    <b v="0"/>
    <s v="1093707105742307334"/>
    <s v="Tweet"/>
    <n v="0"/>
    <n v="0"/>
    <m/>
    <m/>
    <m/>
    <m/>
    <m/>
    <m/>
    <m/>
    <m/>
    <n v="1"/>
    <s v="26"/>
    <s v="26"/>
    <n v="1"/>
    <n v="6.25"/>
    <n v="0"/>
    <n v="0"/>
    <n v="0"/>
    <n v="0"/>
    <n v="15"/>
    <n v="93.75"/>
    <n v="16"/>
  </r>
  <r>
    <s v="iaindycarfan"/>
    <s v="mrharmerpe"/>
    <m/>
    <m/>
    <m/>
    <m/>
    <m/>
    <m/>
    <m/>
    <m/>
    <s v="No"/>
    <n v="63"/>
    <m/>
    <m/>
    <x v="0"/>
    <d v="2019-02-08T03:49:46.000"/>
    <s v="RT @MrHarmerPE: Doubling the return and expanding the program would be a great thing for the recycling program. _x000a_https://t.co/BNthDtzutH"/>
    <s v="https://www.thegazette.com/subject/news/government/iowas-40-year-old-iowa-bottle-bill-falling-apart-economist-dermot-hays-says-20190207"/>
    <s v="thegazette.com"/>
    <x v="0"/>
    <m/>
    <s v="http://pbs.twimg.com/profile_images/730488889723355140/UOACmGZB_normal.jpg"/>
    <x v="48"/>
    <s v="https://twitter.com/#!/iaindycarfan/status/1093718505671790592"/>
    <m/>
    <m/>
    <s v="1093718505671790592"/>
    <m/>
    <b v="0"/>
    <n v="0"/>
    <s v=""/>
    <b v="0"/>
    <s v="en"/>
    <m/>
    <s v=""/>
    <b v="0"/>
    <n v="1"/>
    <s v="1093707105742307334"/>
    <s v="Twitter for Android"/>
    <b v="0"/>
    <s v="1093707105742307334"/>
    <s v="Tweet"/>
    <n v="0"/>
    <n v="0"/>
    <m/>
    <m/>
    <m/>
    <m/>
    <m/>
    <m/>
    <m/>
    <m/>
    <n v="1"/>
    <s v="26"/>
    <s v="26"/>
    <n v="1"/>
    <n v="5.555555555555555"/>
    <n v="0"/>
    <n v="0"/>
    <n v="0"/>
    <n v="0"/>
    <n v="17"/>
    <n v="94.44444444444444"/>
    <n v="18"/>
  </r>
  <r>
    <s v="wasteadvantage"/>
    <s v="wasteadvantage"/>
    <m/>
    <m/>
    <m/>
    <m/>
    <m/>
    <m/>
    <m/>
    <m/>
    <s v="No"/>
    <n v="64"/>
    <m/>
    <m/>
    <x v="1"/>
    <d v="2019-02-08T04:18:43.000"/>
    <s v="Expand Connecticut’s Bottle Bill, Reduce Plastic Waste https://t.co/J91CQbtnjp https://t.co/urgmTq248B"/>
    <s v="https://wasteadvantagemag.com/expand-connecticuts-bottle-bill-reduce-plastic-waste/"/>
    <s v="wasteadvantagemag.com"/>
    <x v="0"/>
    <s v="https://pbs.twimg.com/media/Dy2xzv6XgAIRpRN.jpg"/>
    <s v="https://pbs.twimg.com/media/Dy2xzv6XgAIRpRN.jpg"/>
    <x v="49"/>
    <s v="https://twitter.com/#!/wasteadvantage/status/1093725789017784320"/>
    <m/>
    <m/>
    <s v="1093725789017784320"/>
    <m/>
    <b v="0"/>
    <n v="0"/>
    <s v=""/>
    <b v="0"/>
    <s v="en"/>
    <m/>
    <s v=""/>
    <b v="0"/>
    <n v="0"/>
    <s v=""/>
    <s v="WAM Auto Publish"/>
    <b v="0"/>
    <s v="1093725789017784320"/>
    <s v="Tweet"/>
    <n v="0"/>
    <n v="0"/>
    <m/>
    <m/>
    <m/>
    <m/>
    <m/>
    <m/>
    <m/>
    <m/>
    <n v="1"/>
    <s v="1"/>
    <s v="1"/>
    <n v="0"/>
    <n v="0"/>
    <n v="1"/>
    <n v="12.5"/>
    <n v="0"/>
    <n v="0"/>
    <n v="7"/>
    <n v="87.5"/>
    <n v="8"/>
  </r>
  <r>
    <s v="ehhi"/>
    <s v="ehhi"/>
    <m/>
    <m/>
    <m/>
    <m/>
    <m/>
    <m/>
    <m/>
    <m/>
    <s v="No"/>
    <n v="65"/>
    <m/>
    <m/>
    <x v="1"/>
    <d v="2019-02-08T11:01:14.000"/>
    <s v="https://t.co/QI85chy6xz_x000a__x000a_Expand Connecticut's bottle bill, reduce plastic waste_x000a__x000a_Maine's container redemption act sets a good example_x000a_by NANCY ALDERMAN  FEBRUARY 5, 2019_x000a__x000a_Placing a monetary fee on beverage containers means that most of them will be returned and redeemed for money https://t.co/2YYpZGAQXb"/>
    <s v="https://ctmirror.org/category/ct-viewpoints/expand-connecticuts-bottle-bill-reduce-plastic-waste/"/>
    <s v="ctmirror.org"/>
    <x v="0"/>
    <s v="https://pbs.twimg.com/media/Dy4NqMmX0AEp8y0.jpg"/>
    <s v="https://pbs.twimg.com/media/Dy4NqMmX0AEp8y0.jpg"/>
    <x v="50"/>
    <s v="https://twitter.com/#!/ehhi/status/1093827086949720064"/>
    <m/>
    <m/>
    <s v="1093827086949720064"/>
    <m/>
    <b v="0"/>
    <n v="0"/>
    <s v=""/>
    <b v="0"/>
    <s v="en"/>
    <m/>
    <s v=""/>
    <b v="0"/>
    <n v="0"/>
    <s v=""/>
    <s v="Twitter Web Client"/>
    <b v="0"/>
    <s v="1093827086949720064"/>
    <s v="Tweet"/>
    <n v="0"/>
    <n v="0"/>
    <m/>
    <m/>
    <m/>
    <m/>
    <m/>
    <m/>
    <m/>
    <m/>
    <n v="1"/>
    <s v="1"/>
    <s v="1"/>
    <n v="2"/>
    <n v="5"/>
    <n v="1"/>
    <n v="2.5"/>
    <n v="0"/>
    <n v="0"/>
    <n v="37"/>
    <n v="92.5"/>
    <n v="40"/>
  </r>
  <r>
    <s v="woc1420am"/>
    <s v="woc1420am"/>
    <m/>
    <m/>
    <m/>
    <m/>
    <m/>
    <m/>
    <m/>
    <m/>
    <s v="No"/>
    <n v="66"/>
    <m/>
    <m/>
    <x v="1"/>
    <d v="2019-02-08T12:04:56.000"/>
    <s v="Becoming sunny today, continued windy, high around 12. _x000a__x000a_Today on AMQC:_x000a_--Bezos accuses &quot;Enquirer&quot; of extortion_x000a_--Iowa ban on cell phones_x000a_--Scott County mental health_x000a_--Iowa's bottle bill falling apart_x000a__x000a_344-1420! https://t.co/issxCKUUu2"/>
    <m/>
    <m/>
    <x v="0"/>
    <s v="https://pbs.twimg.com/media/Dy4chCPU8AEKYq6.jpg"/>
    <s v="https://pbs.twimg.com/media/Dy4chCPU8AEKYq6.jpg"/>
    <x v="51"/>
    <s v="https://twitter.com/#!/woc1420am/status/1093843118926061568"/>
    <m/>
    <m/>
    <s v="1093843118926061568"/>
    <m/>
    <b v="0"/>
    <n v="0"/>
    <s v=""/>
    <b v="0"/>
    <s v="en"/>
    <m/>
    <s v=""/>
    <b v="0"/>
    <n v="0"/>
    <s v=""/>
    <s v="TweetDeck"/>
    <b v="0"/>
    <s v="1093843118926061568"/>
    <s v="Tweet"/>
    <n v="0"/>
    <n v="0"/>
    <m/>
    <m/>
    <m/>
    <m/>
    <m/>
    <m/>
    <m/>
    <m/>
    <n v="1"/>
    <s v="1"/>
    <s v="1"/>
    <n v="0"/>
    <n v="0"/>
    <n v="3"/>
    <n v="9.375"/>
    <n v="0"/>
    <n v="0"/>
    <n v="29"/>
    <n v="90.625"/>
    <n v="32"/>
  </r>
  <r>
    <s v="jonorcutt"/>
    <s v="nygovcuomo"/>
    <m/>
    <m/>
    <m/>
    <m/>
    <m/>
    <m/>
    <m/>
    <m/>
    <s v="No"/>
    <n v="67"/>
    <m/>
    <m/>
    <x v="0"/>
    <d v="2019-02-08T14:27:28.000"/>
    <s v="RT @bradlander: Just like @nrdc @riverkeeper @citizensenviro. I'm glad @NYGovCuomo recognizes it's time to end plastic bag waste. But a fee…"/>
    <m/>
    <m/>
    <x v="0"/>
    <m/>
    <s v="http://pbs.twimg.com/profile_images/1089992505175744517/CWLydKjx_normal.jpg"/>
    <x v="52"/>
    <s v="https://twitter.com/#!/jonorcutt/status/1093878986655125506"/>
    <m/>
    <m/>
    <s v="1093878986655125506"/>
    <m/>
    <b v="0"/>
    <n v="0"/>
    <s v=""/>
    <b v="0"/>
    <s v="en"/>
    <m/>
    <s v=""/>
    <b v="0"/>
    <n v="20"/>
    <s v="1084803854519160832"/>
    <s v="Twitter for iPhone"/>
    <b v="0"/>
    <s v="1084803854519160832"/>
    <s v="Tweet"/>
    <n v="0"/>
    <n v="0"/>
    <m/>
    <m/>
    <m/>
    <m/>
    <m/>
    <m/>
    <m/>
    <m/>
    <n v="1"/>
    <s v="3"/>
    <s v="3"/>
    <m/>
    <m/>
    <m/>
    <m/>
    <m/>
    <m/>
    <m/>
    <m/>
    <m/>
  </r>
  <r>
    <s v="glenn_mcan"/>
    <s v="nygovcuomo"/>
    <m/>
    <m/>
    <m/>
    <m/>
    <m/>
    <m/>
    <m/>
    <m/>
    <s v="No"/>
    <n v="72"/>
    <m/>
    <m/>
    <x v="0"/>
    <d v="2019-02-08T14:31:49.000"/>
    <s v="RT @bradlander: Just like @nrdc @riverkeeper @citizensenviro. I'm glad @NYGovCuomo recognizes it's time to end plastic bag waste. But a fee…"/>
    <m/>
    <m/>
    <x v="0"/>
    <m/>
    <s v="http://pbs.twimg.com/profile_images/1040183559514927104/9x0j5Lv7_normal.jpg"/>
    <x v="53"/>
    <s v="https://twitter.com/#!/glenn_mcan/status/1093880081779445761"/>
    <m/>
    <m/>
    <s v="1093880081779445761"/>
    <m/>
    <b v="0"/>
    <n v="0"/>
    <s v=""/>
    <b v="0"/>
    <s v="en"/>
    <m/>
    <s v=""/>
    <b v="0"/>
    <n v="20"/>
    <s v="1084803854519160832"/>
    <s v="Twitter for iPhone"/>
    <b v="0"/>
    <s v="1084803854519160832"/>
    <s v="Tweet"/>
    <n v="0"/>
    <n v="0"/>
    <m/>
    <m/>
    <m/>
    <m/>
    <m/>
    <m/>
    <m/>
    <m/>
    <n v="1"/>
    <s v="3"/>
    <s v="3"/>
    <m/>
    <m/>
    <m/>
    <m/>
    <m/>
    <m/>
    <m/>
    <m/>
    <m/>
  </r>
  <r>
    <s v="nygovcuomo"/>
    <s v="nygovcuomo"/>
    <m/>
    <m/>
    <m/>
    <m/>
    <m/>
    <m/>
    <m/>
    <m/>
    <s v="No"/>
    <n v="77"/>
    <m/>
    <m/>
    <x v="1"/>
    <d v="2019-01-13T19:25:42.000"/>
    <s v="Plastic bags are trash._x000a__x000a_I’m including provisions in my executive budget to ban single-use plastic bags and expand New York's Bottle Bill to make most non-alcoholic drink containers eligible for 5 cent redemption. Let's protect our environment. https://t.co/71DjHpYHEV"/>
    <m/>
    <m/>
    <x v="0"/>
    <s v="https://pbs.twimg.com/amplify_video_thumb/988494017926135808/img/ctmoQKYnu2K_xGSc.jpg"/>
    <s v="https://pbs.twimg.com/amplify_video_thumb/988494017926135808/img/ctmoQKYnu2K_xGSc.jpg"/>
    <x v="54"/>
    <s v="https://twitter.com/#!/nygovcuomo/status/1084531955163676677"/>
    <m/>
    <m/>
    <s v="1084531955163676677"/>
    <m/>
    <b v="0"/>
    <n v="2428"/>
    <s v=""/>
    <b v="0"/>
    <s v="en"/>
    <m/>
    <s v=""/>
    <b v="0"/>
    <n v="482"/>
    <s v=""/>
    <s v="Twitter Ads"/>
    <b v="0"/>
    <s v="1084531955163676677"/>
    <s v="Retweet"/>
    <n v="0"/>
    <n v="0"/>
    <m/>
    <m/>
    <m/>
    <m/>
    <m/>
    <m/>
    <m/>
    <m/>
    <n v="1"/>
    <s v="3"/>
    <s v="3"/>
    <n v="2"/>
    <n v="5"/>
    <n v="1"/>
    <n v="2.5"/>
    <n v="0"/>
    <n v="0"/>
    <n v="37"/>
    <n v="92.5"/>
    <n v="40"/>
  </r>
  <r>
    <s v="bradlander"/>
    <s v="nygovcuomo"/>
    <m/>
    <m/>
    <m/>
    <m/>
    <m/>
    <m/>
    <m/>
    <m/>
    <s v="No"/>
    <n v="78"/>
    <m/>
    <m/>
    <x v="0"/>
    <d v="2019-01-14T13:26:08.000"/>
    <s v="Just like @nrdc @riverkeeper @citizensenviro. I'm glad @NYGovCuomo recognizes it's time to end plastic bag waste. But a fee on paper/thick plastic is needed along w/a plastic bag ban if we want a workable solution that truly decreases waste._x000a_ _x000a_https://t.co/Egqb4TDsVA https://t.co/e0mBCiquza"/>
    <s v="https://www.riverkeeper.org/news-events/news/stop-polluters/statement-citizens-campaign-for-the-environment-nrdc-and-riverkeeper-weigh-in-on-governor-andrew-m-cuomos-proposal-to-ban-plastic-bags-expand-nys-bottle-bill/"/>
    <s v="riverkeeper.org"/>
    <x v="0"/>
    <s v="https://pbs.twimg.com/media/Dw39IXaX0AE71Ot.jpg"/>
    <s v="https://pbs.twimg.com/media/Dw39IXaX0AE71Ot.jpg"/>
    <x v="55"/>
    <s v="https://twitter.com/#!/bradlander/status/1084803854519160832"/>
    <m/>
    <m/>
    <s v="1084803854519160832"/>
    <m/>
    <b v="0"/>
    <n v="38"/>
    <s v=""/>
    <b v="0"/>
    <s v="en"/>
    <m/>
    <s v=""/>
    <b v="0"/>
    <n v="20"/>
    <s v=""/>
    <s v="Twitter Web Client"/>
    <b v="0"/>
    <s v="1084803854519160832"/>
    <s v="Retweet"/>
    <n v="0"/>
    <n v="0"/>
    <m/>
    <m/>
    <m/>
    <m/>
    <m/>
    <m/>
    <m/>
    <m/>
    <n v="1"/>
    <s v="3"/>
    <s v="3"/>
    <m/>
    <m/>
    <m/>
    <m/>
    <m/>
    <m/>
    <m/>
    <m/>
    <m/>
  </r>
  <r>
    <s v="jennifershirsch"/>
    <s v="nygovcuomo"/>
    <m/>
    <m/>
    <m/>
    <m/>
    <m/>
    <m/>
    <m/>
    <m/>
    <s v="No"/>
    <n v="79"/>
    <m/>
    <m/>
    <x v="0"/>
    <d v="2019-02-08T15:08:21.000"/>
    <s v="RT @bradlander: Just like @nrdc @riverkeeper @citizensenviro. I'm glad @NYGovCuomo recognizes it's time to end plastic bag waste. But a fee…"/>
    <m/>
    <m/>
    <x v="0"/>
    <m/>
    <s v="http://pbs.twimg.com/profile_images/974598585147944960/x6uVq-8u_normal.jpg"/>
    <x v="56"/>
    <s v="https://twitter.com/#!/jennifershirsch/status/1093889277916778496"/>
    <m/>
    <m/>
    <s v="1093889277916778496"/>
    <m/>
    <b v="0"/>
    <n v="0"/>
    <s v=""/>
    <b v="0"/>
    <s v="en"/>
    <m/>
    <s v=""/>
    <b v="0"/>
    <n v="20"/>
    <s v="1084803854519160832"/>
    <s v="Twitter for iPhone"/>
    <b v="0"/>
    <s v="1084803854519160832"/>
    <s v="Tweet"/>
    <n v="0"/>
    <n v="0"/>
    <m/>
    <m/>
    <m/>
    <m/>
    <m/>
    <m/>
    <m/>
    <m/>
    <n v="1"/>
    <s v="3"/>
    <s v="3"/>
    <m/>
    <m/>
    <m/>
    <m/>
    <m/>
    <m/>
    <m/>
    <m/>
    <m/>
  </r>
  <r>
    <s v="globegazette"/>
    <s v="globegazette"/>
    <m/>
    <m/>
    <m/>
    <m/>
    <m/>
    <m/>
    <m/>
    <m/>
    <s v="No"/>
    <n v="87"/>
    <m/>
    <m/>
    <x v="1"/>
    <d v="2019-02-08T17:14:03.000"/>
    <s v="Iowa’s 40-year-old Iowa bottle bill ‘falling apart,’ economist says https://t.co/EKpjJt4KNI https://t.co/KES6RV524a"/>
    <s v="https://globegazette.com/news/iowa/iowa-s--year-old-iowa-bottle-bill-falling-apart/article_233e87c4-f96b-5f52-bc3b-474e994da8c3.html?utm_source=dlvr.it&amp;utm_medium=twitter"/>
    <s v="globegazette.com"/>
    <x v="0"/>
    <s v="https://pbs.twimg.com/media/Dy5jRTPUUAER3q6.jpg"/>
    <s v="https://pbs.twimg.com/media/Dy5jRTPUUAER3q6.jpg"/>
    <x v="57"/>
    <s v="https://twitter.com/#!/globegazette/status/1093920910174646273"/>
    <m/>
    <m/>
    <s v="1093920910174646273"/>
    <m/>
    <b v="0"/>
    <n v="0"/>
    <s v=""/>
    <b v="0"/>
    <s v="en"/>
    <m/>
    <s v=""/>
    <b v="0"/>
    <n v="0"/>
    <s v=""/>
    <s v="dlvr.it"/>
    <b v="0"/>
    <s v="1093920910174646273"/>
    <s v="Tweet"/>
    <n v="0"/>
    <n v="0"/>
    <m/>
    <m/>
    <m/>
    <m/>
    <m/>
    <m/>
    <m/>
    <m/>
    <n v="1"/>
    <s v="1"/>
    <s v="1"/>
    <n v="0"/>
    <n v="0"/>
    <n v="1"/>
    <n v="8.333333333333334"/>
    <n v="0"/>
    <n v="0"/>
    <n v="11"/>
    <n v="91.66666666666667"/>
    <n v="12"/>
  </r>
  <r>
    <s v="markhassoregon"/>
    <s v="juleskbailey"/>
    <m/>
    <m/>
    <m/>
    <m/>
    <m/>
    <m/>
    <m/>
    <m/>
    <s v="No"/>
    <n v="88"/>
    <m/>
    <m/>
    <x v="0"/>
    <d v="2019-02-08T18:15:25.000"/>
    <s v="And the winner is ... @cappellimiles for best video from the American Marketing Assn. My hat's off to artist extraordinaire @joelgerlach for creating such a fun spot. All in the effort of keeping Oregon's Bottle Bill strong._x000a_@ORBottleDrop @juleskbailey https://t.co/pd8KZG2Zxy https://t.co/ZP2ZyVcwo3"/>
    <s v="https://www.youtube.com/watch?v=SZ9H7x5l_pE"/>
    <s v="youtube.com"/>
    <x v="0"/>
    <s v="https://pbs.twimg.com/media/Dy5utZeVYAEM5G1.jpg"/>
    <s v="https://pbs.twimg.com/media/Dy5utZeVYAEM5G1.jpg"/>
    <x v="58"/>
    <s v="https://twitter.com/#!/markhassoregon/status/1093936351412609024"/>
    <m/>
    <m/>
    <s v="1093936351412609024"/>
    <m/>
    <b v="0"/>
    <n v="5"/>
    <s v=""/>
    <b v="0"/>
    <s v="en"/>
    <m/>
    <s v=""/>
    <b v="0"/>
    <n v="1"/>
    <s v=""/>
    <s v="Twitter Web Client"/>
    <b v="0"/>
    <s v="1093936351412609024"/>
    <s v="Tweet"/>
    <n v="0"/>
    <n v="0"/>
    <m/>
    <m/>
    <m/>
    <m/>
    <m/>
    <m/>
    <m/>
    <m/>
    <n v="1"/>
    <s v="10"/>
    <s v="10"/>
    <m/>
    <m/>
    <m/>
    <m/>
    <m/>
    <m/>
    <m/>
    <m/>
    <m/>
  </r>
  <r>
    <s v="scj"/>
    <s v="scj"/>
    <m/>
    <m/>
    <m/>
    <m/>
    <m/>
    <m/>
    <m/>
    <m/>
    <s v="No"/>
    <n v="91"/>
    <m/>
    <m/>
    <x v="1"/>
    <d v="2019-02-08T19:02:04.000"/>
    <s v="Iowa’s 40-year-old Iowa bottle bill ‘falling apart,’ economist says https://t.co/DwyjRMaGiB https://t.co/vhP6vM96dC"/>
    <s v="https://siouxcityjournal.com/news/state-and-regional/iowa-s--year-old-iowa-bottle-bill-falling-apart/article_9fdeb9af-e988-55d9-87a3-cd387b9ae935.html?utm_content=buffercead1&amp;utm_medium=social&amp;utm_source=twitter.com&amp;utm_campaign=LEEDCC"/>
    <s v="siouxcityjournal.com"/>
    <x v="0"/>
    <s v="https://pbs.twimg.com/media/Dy57_crX4AA827G.jpg"/>
    <s v="https://pbs.twimg.com/media/Dy57_crX4AA827G.jpg"/>
    <x v="59"/>
    <s v="https://twitter.com/#!/scj/status/1093948090929827840"/>
    <m/>
    <m/>
    <s v="1093948090929827840"/>
    <m/>
    <b v="0"/>
    <n v="0"/>
    <s v=""/>
    <b v="0"/>
    <s v="en"/>
    <m/>
    <s v=""/>
    <b v="0"/>
    <n v="0"/>
    <s v=""/>
    <s v="Buffer"/>
    <b v="0"/>
    <s v="1093948090929827840"/>
    <s v="Tweet"/>
    <n v="0"/>
    <n v="0"/>
    <m/>
    <m/>
    <m/>
    <m/>
    <m/>
    <m/>
    <m/>
    <m/>
    <n v="1"/>
    <s v="1"/>
    <s v="1"/>
    <n v="0"/>
    <n v="0"/>
    <n v="1"/>
    <n v="8.333333333333334"/>
    <n v="0"/>
    <n v="0"/>
    <n v="11"/>
    <n v="91.66666666666667"/>
    <n v="12"/>
  </r>
  <r>
    <s v="oregonson"/>
    <s v="cappellimiles"/>
    <m/>
    <m/>
    <m/>
    <m/>
    <m/>
    <m/>
    <m/>
    <m/>
    <s v="No"/>
    <n v="93"/>
    <m/>
    <m/>
    <x v="0"/>
    <d v="2019-02-08T20:29:46.000"/>
    <s v="RT @MarkHassOregon: And the winner is ... @cappellimiles for best video from the American Marketing Assn. My hat's off to artist extraordin…"/>
    <m/>
    <m/>
    <x v="0"/>
    <m/>
    <s v="http://pbs.twimg.com/profile_images/2760417601/3ec6cd3ebd63817a59ea8ce4a63c9e7d_normal.jpeg"/>
    <x v="60"/>
    <s v="https://twitter.com/#!/oregonson/status/1093970164415004672"/>
    <m/>
    <m/>
    <s v="1093970164415004672"/>
    <m/>
    <b v="0"/>
    <n v="0"/>
    <s v=""/>
    <b v="0"/>
    <s v="en"/>
    <m/>
    <s v=""/>
    <b v="0"/>
    <n v="1"/>
    <s v="1093936351412609024"/>
    <s v="Twitter for iPhone"/>
    <b v="0"/>
    <s v="1093936351412609024"/>
    <s v="Tweet"/>
    <n v="0"/>
    <n v="0"/>
    <m/>
    <m/>
    <m/>
    <m/>
    <m/>
    <m/>
    <m/>
    <m/>
    <n v="1"/>
    <s v="10"/>
    <s v="10"/>
    <m/>
    <m/>
    <m/>
    <m/>
    <m/>
    <m/>
    <m/>
    <m/>
    <m/>
  </r>
  <r>
    <s v="progressivemrs"/>
    <s v="repcicilline"/>
    <m/>
    <m/>
    <m/>
    <m/>
    <m/>
    <m/>
    <m/>
    <m/>
    <s v="No"/>
    <n v="95"/>
    <m/>
    <m/>
    <x v="0"/>
    <d v="2019-02-09T01:51:06.000"/>
    <s v="@AC360 @RepCicilline Better make sure the government is funded first.  Not sure Congress can afford another water bottle bill like that."/>
    <m/>
    <m/>
    <x v="0"/>
    <m/>
    <s v="http://abs.twimg.com/sticky/default_profile_images/default_profile_normal.png"/>
    <x v="61"/>
    <s v="https://twitter.com/#!/progressivemrs/status/1094051027907694592"/>
    <m/>
    <m/>
    <s v="1094051027907694592"/>
    <s v="1094048961076318209"/>
    <b v="0"/>
    <n v="9"/>
    <s v="227837742"/>
    <b v="0"/>
    <s v="en"/>
    <m/>
    <s v=""/>
    <b v="0"/>
    <n v="1"/>
    <s v=""/>
    <s v="Twitter for iPhone"/>
    <b v="0"/>
    <s v="1094048961076318209"/>
    <s v="Tweet"/>
    <n v="0"/>
    <n v="0"/>
    <m/>
    <m/>
    <m/>
    <m/>
    <m/>
    <m/>
    <m/>
    <m/>
    <n v="1"/>
    <s v="13"/>
    <s v="13"/>
    <m/>
    <m/>
    <m/>
    <m/>
    <m/>
    <m/>
    <m/>
    <m/>
    <m/>
  </r>
  <r>
    <s v="janicebranam1"/>
    <s v="repcicilline"/>
    <m/>
    <m/>
    <m/>
    <m/>
    <m/>
    <m/>
    <m/>
    <m/>
    <s v="No"/>
    <n v="96"/>
    <m/>
    <m/>
    <x v="0"/>
    <d v="2019-02-09T02:35:30.000"/>
    <s v="RT @Progressivemrs: @AC360 @RepCicilline Better make sure the government is funded first.  Not sure Congress can afford another water bottl…"/>
    <m/>
    <m/>
    <x v="0"/>
    <m/>
    <s v="http://pbs.twimg.com/profile_images/1048376755290030081/2QM3DwZa_normal.jpg"/>
    <x v="62"/>
    <s v="https://twitter.com/#!/janicebranam1/status/1094062203685220354"/>
    <m/>
    <m/>
    <s v="1094062203685220354"/>
    <m/>
    <b v="0"/>
    <n v="0"/>
    <s v=""/>
    <b v="0"/>
    <s v="en"/>
    <m/>
    <s v=""/>
    <b v="0"/>
    <n v="1"/>
    <s v="1094051027907694592"/>
    <s v="Twitter for iPhone"/>
    <b v="0"/>
    <s v="1094051027907694592"/>
    <s v="Tweet"/>
    <n v="0"/>
    <n v="0"/>
    <m/>
    <m/>
    <m/>
    <m/>
    <m/>
    <m/>
    <m/>
    <m/>
    <n v="1"/>
    <s v="13"/>
    <s v="13"/>
    <m/>
    <m/>
    <m/>
    <m/>
    <m/>
    <m/>
    <m/>
    <m/>
    <m/>
  </r>
  <r>
    <s v="legiscanct"/>
    <s v="legiscanct"/>
    <m/>
    <m/>
    <m/>
    <m/>
    <m/>
    <m/>
    <m/>
    <m/>
    <s v="No"/>
    <n v="100"/>
    <m/>
    <m/>
    <x v="1"/>
    <d v="2019-02-09T02:56:13.000"/>
    <s v="SB00589 [NEW] An Act Expanding The Bottle Bill To Include Nips And Sports Drinks. https://t.co/8qPvMQXIqa"/>
    <s v="http://legiscan.com/CT/bill/SB00589"/>
    <s v="legiscan.com"/>
    <x v="0"/>
    <m/>
    <s v="http://pbs.twimg.com/profile_images/535673818358902784/6jD2S4iR_normal.png"/>
    <x v="63"/>
    <s v="https://twitter.com/#!/legiscanct/status/1094067416366309377"/>
    <n v="41.762831"/>
    <n v="-72.682383"/>
    <s v="1094067416366309377"/>
    <m/>
    <b v="0"/>
    <n v="0"/>
    <s v=""/>
    <b v="0"/>
    <s v="en"/>
    <m/>
    <s v=""/>
    <b v="0"/>
    <n v="0"/>
    <s v=""/>
    <s v="eLobbyist"/>
    <b v="0"/>
    <s v="1094067416366309377"/>
    <s v="Tweet"/>
    <n v="0"/>
    <n v="0"/>
    <s v="-72.718386,41.723759 _x000a_-72.643547,41.723759 _x000a_-72.643547,41.807475 _x000a_-72.718386,41.807475"/>
    <s v="United States"/>
    <s v="US"/>
    <s v="Hartford, CT"/>
    <s v="61c225139f635563"/>
    <s v="Hartford"/>
    <s v="city"/>
    <s v="https://api.twitter.com/1.1/geo/id/61c225139f635563.json"/>
    <n v="1"/>
    <s v="1"/>
    <s v="1"/>
    <n v="0"/>
    <n v="0"/>
    <n v="0"/>
    <n v="0"/>
    <n v="0"/>
    <n v="0"/>
    <n v="14"/>
    <n v="100"/>
    <n v="14"/>
  </r>
  <r>
    <s v="vhd_feminist"/>
    <s v="libbycwatson"/>
    <m/>
    <m/>
    <m/>
    <m/>
    <m/>
    <m/>
    <m/>
    <m/>
    <s v="No"/>
    <n v="101"/>
    <m/>
    <m/>
    <x v="0"/>
    <d v="2019-02-09T12:24:30.000"/>
    <s v="@bitchimlying @_kayla_bayla__ @skye_aspden @JeremyEBSLarge @GuyEndoreKaiser @libbycwatson DDR (East Germany) invented lightbulbs that lasted more than twice as long as the capitalist ones, but that was a communist country not a socialist one._x000a_Norway though, have invented nitrogen fertilizer, gas turbine, the aerosol can, deposit-refund bottle bill, outboard motor etc."/>
    <m/>
    <m/>
    <x v="0"/>
    <m/>
    <s v="http://pbs.twimg.com/profile_images/1083460212638580741/s-SdgUuw_normal.jpg"/>
    <x v="64"/>
    <s v="https://twitter.com/#!/vhd_feminist/status/1094210428471836677"/>
    <m/>
    <m/>
    <s v="1094210428471836677"/>
    <s v="1090356983100780545"/>
    <b v="0"/>
    <n v="0"/>
    <s v="793535199258615808"/>
    <b v="0"/>
    <s v="en"/>
    <m/>
    <s v=""/>
    <b v="0"/>
    <n v="0"/>
    <s v=""/>
    <s v="Twitter for Android"/>
    <b v="0"/>
    <s v="1090356983100780545"/>
    <s v="Tweet"/>
    <n v="0"/>
    <n v="0"/>
    <m/>
    <m/>
    <m/>
    <m/>
    <m/>
    <m/>
    <m/>
    <m/>
    <n v="1"/>
    <s v="8"/>
    <s v="8"/>
    <m/>
    <m/>
    <m/>
    <m/>
    <m/>
    <m/>
    <m/>
    <m/>
    <m/>
  </r>
  <r>
    <s v="kaylyn60"/>
    <s v="senatedems"/>
    <m/>
    <m/>
    <m/>
    <m/>
    <m/>
    <m/>
    <m/>
    <m/>
    <s v="No"/>
    <n v="107"/>
    <m/>
    <m/>
    <x v="0"/>
    <d v="2019-02-09T13:14:18.000"/>
    <s v="@billmaher Which is why I’m a FORMER #Republican.  In Oregon, #Republicans brought the #bottlebill, saved public beaches and Nixon started the @EPA .  Now the @SenateDems represent fiscal responsibility.  #balancedbudget.  Plus, I have always been for equal rights &amp;amp; #Prochoice."/>
    <m/>
    <m/>
    <x v="15"/>
    <m/>
    <s v="http://pbs.twimg.com/profile_images/847086813034438656/rMR3IC1n_normal.jpg"/>
    <x v="65"/>
    <s v="https://twitter.com/#!/kaylyn60/status/1094222961957994496"/>
    <m/>
    <m/>
    <s v="1094222961957994496"/>
    <s v="1094118879205384192"/>
    <b v="0"/>
    <n v="0"/>
    <s v="19697415"/>
    <b v="0"/>
    <s v="en"/>
    <m/>
    <s v=""/>
    <b v="0"/>
    <n v="0"/>
    <s v=""/>
    <s v="Twitter for iPhone"/>
    <b v="0"/>
    <s v="1094118879205384192"/>
    <s v="Tweet"/>
    <n v="0"/>
    <n v="0"/>
    <m/>
    <m/>
    <m/>
    <m/>
    <m/>
    <m/>
    <m/>
    <m/>
    <n v="1"/>
    <s v="12"/>
    <s v="12"/>
    <m/>
    <m/>
    <m/>
    <m/>
    <m/>
    <m/>
    <m/>
    <m/>
    <m/>
  </r>
  <r>
    <s v="iowamsanthrope"/>
    <s v="iowastateu"/>
    <m/>
    <m/>
    <m/>
    <m/>
    <m/>
    <m/>
    <m/>
    <m/>
    <s v="No"/>
    <n v="110"/>
    <m/>
    <m/>
    <x v="0"/>
    <d v="2019-02-09T14:15:02.000"/>
    <s v="RT @jamesqlynch: Iowa's &quot;beautiful&quot; 40-year-old @IowaBottleBill &quot;falling apart&quot; @IowaStateU economist tells #ialegis: https://t.co/opQHZGAV…"/>
    <m/>
    <m/>
    <x v="1"/>
    <m/>
    <s v="http://pbs.twimg.com/profile_images/900162021345312768/vp4oVdm2_normal.jpg"/>
    <x v="66"/>
    <s v="https://twitter.com/#!/iowamsanthrope/status/1094238247939641344"/>
    <m/>
    <m/>
    <s v="1094238247939641344"/>
    <m/>
    <b v="0"/>
    <n v="0"/>
    <s v=""/>
    <b v="0"/>
    <s v="en"/>
    <m/>
    <s v=""/>
    <b v="0"/>
    <n v="4"/>
    <s v="1093688524291887104"/>
    <s v="Twitter Web Client"/>
    <b v="0"/>
    <s v="1093688524291887104"/>
    <s v="Tweet"/>
    <n v="0"/>
    <n v="0"/>
    <m/>
    <m/>
    <m/>
    <m/>
    <m/>
    <m/>
    <m/>
    <m/>
    <n v="1"/>
    <s v="2"/>
    <s v="2"/>
    <m/>
    <m/>
    <m/>
    <m/>
    <m/>
    <m/>
    <m/>
    <m/>
    <m/>
  </r>
  <r>
    <s v="chuckriegle"/>
    <s v="cri_recycle"/>
    <m/>
    <m/>
    <m/>
    <m/>
    <m/>
    <m/>
    <m/>
    <m/>
    <s v="No"/>
    <n v="113"/>
    <m/>
    <m/>
    <x v="0"/>
    <d v="2019-02-09T20:52:47.000"/>
    <s v="RT @IowaBottleBill: ICYMI, @IowaStateU economist Dr. Dermot Hayes &amp;amp; @CRI_Recycle Prez Susan Collins made presentations to #ialegis committe…"/>
    <m/>
    <m/>
    <x v="1"/>
    <m/>
    <s v="http://pbs.twimg.com/profile_images/883073257058054144/ucVwG5U8_normal.jpg"/>
    <x v="67"/>
    <s v="https://twitter.com/#!/chuckriegle/status/1094338341787656192"/>
    <m/>
    <m/>
    <s v="1094338341787656192"/>
    <m/>
    <b v="0"/>
    <n v="0"/>
    <s v=""/>
    <b v="0"/>
    <s v="en"/>
    <m/>
    <s v=""/>
    <b v="0"/>
    <n v="1"/>
    <s v="1093633279138426880"/>
    <s v="Twitter for iPhone"/>
    <b v="0"/>
    <s v="1093633279138426880"/>
    <s v="Tweet"/>
    <n v="0"/>
    <n v="0"/>
    <m/>
    <m/>
    <m/>
    <m/>
    <m/>
    <m/>
    <m/>
    <m/>
    <n v="1"/>
    <s v="2"/>
    <s v="2"/>
    <n v="0"/>
    <n v="0"/>
    <n v="0"/>
    <n v="0"/>
    <n v="0"/>
    <n v="0"/>
    <n v="18"/>
    <n v="100"/>
    <n v="18"/>
  </r>
  <r>
    <s v="buffyb45"/>
    <s v="buffyb45"/>
    <m/>
    <m/>
    <m/>
    <m/>
    <m/>
    <m/>
    <m/>
    <m/>
    <s v="No"/>
    <n v="116"/>
    <m/>
    <m/>
    <x v="1"/>
    <d v="2019-02-10T01:10:36.000"/>
    <s v="TN will have a bottle bill in 2020. _x000a__x000a_Better would be to go https://t.co/GPAyLel3n6 using glass bottles and returning them like we used to do. https://t.co/W4Xrk0HjMp"/>
    <s v="http://back.to https://www.npr.org/sections/thesalt/2019/02/04/688656261/oregon-bottle-deposit-system-hits-90-percent-redemption-rate"/>
    <s v="back.to npr.org"/>
    <x v="0"/>
    <m/>
    <s v="http://pbs.twimg.com/profile_images/1094968978953375745/xQpYb-hI_normal.jpg"/>
    <x v="68"/>
    <s v="https://twitter.com/#!/buffyb45/status/1094403224319217664"/>
    <m/>
    <m/>
    <s v="1094403224319217664"/>
    <m/>
    <b v="0"/>
    <n v="0"/>
    <s v=""/>
    <b v="0"/>
    <s v="en"/>
    <m/>
    <s v=""/>
    <b v="0"/>
    <n v="0"/>
    <s v=""/>
    <s v="Facebook"/>
    <b v="0"/>
    <s v="1094403224319217664"/>
    <s v="Tweet"/>
    <n v="0"/>
    <n v="0"/>
    <m/>
    <m/>
    <m/>
    <m/>
    <m/>
    <m/>
    <m/>
    <m/>
    <n v="1"/>
    <s v="1"/>
    <s v="1"/>
    <n v="2"/>
    <n v="8.333333333333334"/>
    <n v="0"/>
    <n v="0"/>
    <n v="0"/>
    <n v="0"/>
    <n v="22"/>
    <n v="91.66666666666667"/>
    <n v="24"/>
  </r>
  <r>
    <s v="kvossmer"/>
    <s v="kvossmer"/>
    <m/>
    <m/>
    <m/>
    <m/>
    <m/>
    <m/>
    <m/>
    <m/>
    <s v="No"/>
    <n v="117"/>
    <m/>
    <m/>
    <x v="1"/>
    <d v="2019-02-10T05:13:45.000"/>
    <s v="“I need another bottle” -Bill Walton https://t.co/ouZUg4V5fv"/>
    <s v="https://twitter.com/pac12network/status/1094464120395464706"/>
    <s v="twitter.com"/>
    <x v="0"/>
    <m/>
    <s v="http://pbs.twimg.com/profile_images/1083505445132615680/_hNpH4Vd_normal.jpg"/>
    <x v="69"/>
    <s v="https://twitter.com/#!/kvossmer/status/1094464414323900416"/>
    <m/>
    <m/>
    <s v="1094464414323900416"/>
    <m/>
    <b v="0"/>
    <n v="0"/>
    <s v=""/>
    <b v="1"/>
    <s v="en"/>
    <m/>
    <s v="1094464120395464706"/>
    <b v="0"/>
    <n v="0"/>
    <s v=""/>
    <s v="Twitter for iPhone"/>
    <b v="0"/>
    <s v="1094464414323900416"/>
    <s v="Tweet"/>
    <n v="0"/>
    <n v="0"/>
    <m/>
    <m/>
    <m/>
    <m/>
    <m/>
    <m/>
    <m/>
    <m/>
    <n v="1"/>
    <s v="1"/>
    <s v="1"/>
    <n v="0"/>
    <n v="0"/>
    <n v="0"/>
    <n v="0"/>
    <n v="0"/>
    <n v="0"/>
    <n v="6"/>
    <n v="100"/>
    <n v="6"/>
  </r>
  <r>
    <s v="wallingforddems"/>
    <s v="vermontedition"/>
    <m/>
    <m/>
    <m/>
    <m/>
    <m/>
    <m/>
    <m/>
    <m/>
    <s v="No"/>
    <n v="118"/>
    <m/>
    <m/>
    <x v="0"/>
    <d v="2019-02-10T20:05:11.000"/>
    <s v="RT @RobinScheu: Tune in to @vermontedition tomorrow at noon to hear more about H.74 and S.60 - bills to ban plastics and expand the bottle…"/>
    <m/>
    <m/>
    <x v="0"/>
    <m/>
    <s v="http://pbs.twimg.com/profile_images/949453367289380864/eK9oI2q__normal.jpg"/>
    <x v="70"/>
    <s v="https://twitter.com/#!/wallingforddems/status/1094688751807287296"/>
    <m/>
    <m/>
    <s v="1094688751807287296"/>
    <m/>
    <b v="0"/>
    <n v="0"/>
    <s v=""/>
    <b v="0"/>
    <s v="en"/>
    <m/>
    <s v=""/>
    <b v="0"/>
    <n v="5"/>
    <s v="1094688572362371072"/>
    <s v="Twitter for iPhone"/>
    <b v="0"/>
    <s v="1094688572362371072"/>
    <s v="Tweet"/>
    <n v="0"/>
    <n v="0"/>
    <m/>
    <m/>
    <m/>
    <m/>
    <m/>
    <m/>
    <m/>
    <m/>
    <n v="1"/>
    <s v="5"/>
    <s v="5"/>
    <m/>
    <m/>
    <m/>
    <m/>
    <m/>
    <m/>
    <m/>
    <m/>
    <m/>
  </r>
  <r>
    <s v="vthousedems"/>
    <s v="vermontedition"/>
    <m/>
    <m/>
    <m/>
    <m/>
    <m/>
    <m/>
    <m/>
    <m/>
    <s v="No"/>
    <n v="120"/>
    <m/>
    <m/>
    <x v="0"/>
    <d v="2019-02-10T20:08:47.000"/>
    <s v="RT @RobinScheu: Tune in to @vermontedition tomorrow at noon to hear more about H.74 and S.60 - bills to ban plastics and expand the bottle…"/>
    <m/>
    <m/>
    <x v="0"/>
    <m/>
    <s v="http://pbs.twimg.com/profile_images/552867620030922752/yma5qds-_normal.jpeg"/>
    <x v="71"/>
    <s v="https://twitter.com/#!/vthousedems/status/1094689657735073792"/>
    <m/>
    <m/>
    <s v="1094689657735073792"/>
    <m/>
    <b v="0"/>
    <n v="0"/>
    <s v=""/>
    <b v="0"/>
    <s v="en"/>
    <m/>
    <s v=""/>
    <b v="0"/>
    <n v="5"/>
    <s v="1094688572362371072"/>
    <s v="Twitter for iPhone"/>
    <b v="0"/>
    <s v="1094688572362371072"/>
    <s v="Tweet"/>
    <n v="0"/>
    <n v="0"/>
    <m/>
    <m/>
    <m/>
    <m/>
    <m/>
    <m/>
    <m/>
    <m/>
    <n v="1"/>
    <s v="5"/>
    <s v="5"/>
    <m/>
    <m/>
    <m/>
    <m/>
    <m/>
    <m/>
    <m/>
    <m/>
    <m/>
  </r>
  <r>
    <s v="iknowbo"/>
    <s v="heyitscarolyn"/>
    <m/>
    <m/>
    <m/>
    <m/>
    <m/>
    <m/>
    <m/>
    <m/>
    <s v="No"/>
    <n v="122"/>
    <m/>
    <m/>
    <x v="0"/>
    <d v="2019-02-10T23:52:35.000"/>
    <s v="@paparutledge @alpipkin @Bakkenbill1964 @et109_ @thephoolish1 @freetexas2 @heyitsCarolyn If you dig up one of the earliest photo's of Gov McCall announcing the Bottle Bill, you'll see a young, bespectacled youth behind him._x000a__x000a_That's me._x000a__x000a_I have changed my political party, not my love of the environment._x000a__x000a_Shame what is going on, now."/>
    <m/>
    <m/>
    <x v="0"/>
    <m/>
    <s v="http://pbs.twimg.com/profile_images/491350819334144000/4HQKX8yi_normal.jpeg"/>
    <x v="72"/>
    <s v="https://twitter.com/#!/iknowbo/status/1094745980761567235"/>
    <m/>
    <m/>
    <s v="1094745980761567235"/>
    <s v="1094743563512901632"/>
    <b v="0"/>
    <n v="3"/>
    <s v="1076293531667333120"/>
    <b v="0"/>
    <s v="en"/>
    <m/>
    <s v=""/>
    <b v="0"/>
    <n v="1"/>
    <s v=""/>
    <s v="Twitter Web Client"/>
    <b v="0"/>
    <s v="1094743563512901632"/>
    <s v="Tweet"/>
    <n v="0"/>
    <n v="0"/>
    <m/>
    <m/>
    <m/>
    <m/>
    <m/>
    <m/>
    <m/>
    <m/>
    <n v="1"/>
    <s v="6"/>
    <s v="6"/>
    <m/>
    <m/>
    <m/>
    <m/>
    <m/>
    <m/>
    <m/>
    <m/>
    <m/>
  </r>
  <r>
    <s v="alpipkin"/>
    <s v="heyitscarolyn"/>
    <m/>
    <m/>
    <m/>
    <m/>
    <m/>
    <m/>
    <m/>
    <m/>
    <s v="No"/>
    <n v="123"/>
    <m/>
    <m/>
    <x v="0"/>
    <d v="2019-02-11T00:13:16.000"/>
    <s v="RT @IKnowBO: @paparutledge @alpipkin @Bakkenbill1964 @et109_ @thephoolish1 @freetexas2 @heyitsCarolyn If you dig up one of the earliest pho…"/>
    <m/>
    <m/>
    <x v="0"/>
    <m/>
    <s v="http://pbs.twimg.com/profile_images/1017270072430202880/XeLh6Kf0_normal.jpg"/>
    <x v="73"/>
    <s v="https://twitter.com/#!/alpipkin/status/1094751184722640897"/>
    <m/>
    <m/>
    <s v="1094751184722640897"/>
    <m/>
    <b v="0"/>
    <n v="0"/>
    <s v=""/>
    <b v="0"/>
    <s v="en"/>
    <m/>
    <s v=""/>
    <b v="0"/>
    <n v="1"/>
    <s v="1094745980761567235"/>
    <s v="Talon Android"/>
    <b v="0"/>
    <s v="1094745980761567235"/>
    <s v="Tweet"/>
    <n v="0"/>
    <n v="0"/>
    <m/>
    <m/>
    <m/>
    <m/>
    <m/>
    <m/>
    <m/>
    <m/>
    <n v="1"/>
    <s v="6"/>
    <s v="6"/>
    <m/>
    <m/>
    <m/>
    <m/>
    <m/>
    <m/>
    <m/>
    <m/>
    <m/>
  </r>
  <r>
    <s v="ncelenviro"/>
    <s v="vermontedition"/>
    <m/>
    <m/>
    <m/>
    <m/>
    <m/>
    <m/>
    <m/>
    <m/>
    <s v="No"/>
    <n v="136"/>
    <m/>
    <m/>
    <x v="0"/>
    <d v="2019-02-11T00:59:53.000"/>
    <s v="RT @RobinScheu: Tune in to @vermontedition tomorrow at noon to hear more about H.74 and S.60 - bills to ban plastics and expand the bottle…"/>
    <m/>
    <m/>
    <x v="0"/>
    <m/>
    <s v="http://pbs.twimg.com/profile_images/1010183239846191104/nYX9Ivh6_normal.jpg"/>
    <x v="74"/>
    <s v="https://twitter.com/#!/ncelenviro/status/1094762917180911616"/>
    <m/>
    <m/>
    <s v="1094762917180911616"/>
    <m/>
    <b v="0"/>
    <n v="0"/>
    <s v=""/>
    <b v="0"/>
    <s v="en"/>
    <m/>
    <s v=""/>
    <b v="0"/>
    <n v="5"/>
    <s v="1094688572362371072"/>
    <s v="Twitter Web App"/>
    <b v="0"/>
    <s v="1094688572362371072"/>
    <s v="Tweet"/>
    <n v="0"/>
    <n v="0"/>
    <m/>
    <m/>
    <m/>
    <m/>
    <m/>
    <m/>
    <m/>
    <m/>
    <n v="1"/>
    <s v="5"/>
    <s v="5"/>
    <m/>
    <m/>
    <m/>
    <m/>
    <m/>
    <m/>
    <m/>
    <m/>
    <m/>
  </r>
  <r>
    <s v="repgalonski"/>
    <s v="vermontedition"/>
    <m/>
    <m/>
    <m/>
    <m/>
    <m/>
    <m/>
    <m/>
    <m/>
    <s v="No"/>
    <n v="138"/>
    <m/>
    <m/>
    <x v="0"/>
    <d v="2019-02-11T01:00:23.000"/>
    <s v="RT @RobinScheu: Tune in to @vermontedition tomorrow at noon to hear more about H.74 and S.60 - bills to ban plastics and expand the bottle…"/>
    <m/>
    <m/>
    <x v="0"/>
    <m/>
    <s v="http://pbs.twimg.com/profile_images/907811736568385537/oti5CIhF_normal.jpg"/>
    <x v="75"/>
    <s v="https://twitter.com/#!/repgalonski/status/1094763039897935872"/>
    <m/>
    <m/>
    <s v="1094763039897935872"/>
    <m/>
    <b v="0"/>
    <n v="0"/>
    <s v=""/>
    <b v="0"/>
    <s v="en"/>
    <m/>
    <s v=""/>
    <b v="0"/>
    <n v="5"/>
    <s v="1094688572362371072"/>
    <s v="Twitter Web App"/>
    <b v="0"/>
    <s v="1094688572362371072"/>
    <s v="Tweet"/>
    <n v="0"/>
    <n v="0"/>
    <m/>
    <m/>
    <m/>
    <m/>
    <m/>
    <m/>
    <m/>
    <m/>
    <n v="1"/>
    <s v="5"/>
    <s v="5"/>
    <m/>
    <m/>
    <m/>
    <m/>
    <m/>
    <m/>
    <m/>
    <m/>
    <m/>
  </r>
  <r>
    <s v="davesilberman"/>
    <s v="vermontedition"/>
    <m/>
    <m/>
    <m/>
    <m/>
    <m/>
    <m/>
    <m/>
    <m/>
    <s v="No"/>
    <n v="140"/>
    <m/>
    <m/>
    <x v="0"/>
    <d v="2019-02-11T01:14:51.000"/>
    <s v="RT @RobinScheu: Tune in to @vermontedition tomorrow at noon to hear more about H.74 and S.60 - bills to ban plastics and expand the bottle…"/>
    <m/>
    <m/>
    <x v="0"/>
    <m/>
    <s v="http://pbs.twimg.com/profile_images/1085387471368712192/USmAeSJA_normal.jpg"/>
    <x v="76"/>
    <s v="https://twitter.com/#!/davesilberman/status/1094766682525106177"/>
    <m/>
    <m/>
    <s v="1094766682525106177"/>
    <m/>
    <b v="0"/>
    <n v="0"/>
    <s v=""/>
    <b v="0"/>
    <s v="en"/>
    <m/>
    <s v=""/>
    <b v="0"/>
    <n v="5"/>
    <s v="1094688572362371072"/>
    <s v="Twitter for iPad"/>
    <b v="0"/>
    <s v="1094688572362371072"/>
    <s v="Tweet"/>
    <n v="0"/>
    <n v="0"/>
    <m/>
    <m/>
    <m/>
    <m/>
    <m/>
    <m/>
    <m/>
    <m/>
    <n v="1"/>
    <s v="5"/>
    <s v="5"/>
    <m/>
    <m/>
    <m/>
    <m/>
    <m/>
    <m/>
    <m/>
    <m/>
    <m/>
  </r>
  <r>
    <s v="robinscheu"/>
    <s v="vermontedition"/>
    <m/>
    <m/>
    <m/>
    <m/>
    <m/>
    <m/>
    <m/>
    <m/>
    <s v="No"/>
    <n v="142"/>
    <m/>
    <m/>
    <x v="0"/>
    <d v="2019-02-10T20:04:28.000"/>
    <s v="Tune in to @vermontedition tomorrow at noon to hear more about H.74 and S.60 - bills to ban plastics and expand the bottle bill. #vtpoli https://t.co/n2tEuKWjP1"/>
    <s v="https://www.vpr.org/post/bottles-bags-montpelier-takes-aim-single-use-plastics"/>
    <s v="vpr.org"/>
    <x v="16"/>
    <m/>
    <s v="http://pbs.twimg.com/profile_images/735873367186788352/CHldWZJk_normal.jpg"/>
    <x v="77"/>
    <s v="https://twitter.com/#!/robinscheu/status/1094688572362371072"/>
    <m/>
    <m/>
    <s v="1094688572362371072"/>
    <m/>
    <b v="0"/>
    <n v="7"/>
    <s v=""/>
    <b v="0"/>
    <s v="en"/>
    <m/>
    <s v=""/>
    <b v="0"/>
    <n v="5"/>
    <s v=""/>
    <s v="Twitter Web Client"/>
    <b v="0"/>
    <s v="1094688572362371072"/>
    <s v="Tweet"/>
    <n v="0"/>
    <n v="0"/>
    <m/>
    <m/>
    <m/>
    <m/>
    <m/>
    <m/>
    <m/>
    <m/>
    <n v="1"/>
    <s v="5"/>
    <s v="5"/>
    <n v="0"/>
    <n v="0"/>
    <n v="0"/>
    <n v="0"/>
    <n v="0"/>
    <n v="0"/>
    <n v="26"/>
    <n v="100"/>
    <n v="26"/>
  </r>
  <r>
    <s v="acdcvt"/>
    <s v="vermontedition"/>
    <m/>
    <m/>
    <m/>
    <m/>
    <m/>
    <m/>
    <m/>
    <m/>
    <s v="No"/>
    <n v="143"/>
    <m/>
    <m/>
    <x v="0"/>
    <d v="2019-02-11T16:19:30.000"/>
    <s v="RT @RobinScheu: Tune in to @vermontedition tomorrow at noon to hear more about H.74 and S.60 - bills to ban plastics and expand the bottle…"/>
    <m/>
    <m/>
    <x v="0"/>
    <m/>
    <s v="http://pbs.twimg.com/profile_images/1079037828544245761/UB7yY0qF_normal.jpg"/>
    <x v="78"/>
    <s v="https://twitter.com/#!/acdcvt/status/1094994343163817985"/>
    <m/>
    <m/>
    <s v="1094994343163817985"/>
    <m/>
    <b v="0"/>
    <n v="0"/>
    <s v=""/>
    <b v="0"/>
    <s v="en"/>
    <m/>
    <s v=""/>
    <b v="0"/>
    <n v="6"/>
    <s v="1094688572362371072"/>
    <s v="Twitter for Android"/>
    <b v="0"/>
    <s v="1094688572362371072"/>
    <s v="Tweet"/>
    <n v="0"/>
    <n v="0"/>
    <m/>
    <m/>
    <m/>
    <m/>
    <m/>
    <m/>
    <m/>
    <m/>
    <n v="1"/>
    <s v="5"/>
    <s v="5"/>
    <m/>
    <m/>
    <m/>
    <m/>
    <m/>
    <m/>
    <m/>
    <m/>
    <m/>
  </r>
  <r>
    <s v="kjan1220"/>
    <s v="kjan1220"/>
    <m/>
    <m/>
    <m/>
    <m/>
    <m/>
    <m/>
    <m/>
    <m/>
    <s v="No"/>
    <n v="145"/>
    <m/>
    <m/>
    <x v="1"/>
    <d v="2019-02-11T16:35:26.000"/>
    <s v="Iowa’s ‘bottle bill’ is falling apart according to ISU economist https://t.co/ZF0SMo8hzw"/>
    <s v="http://www.kjan.com/index.php/2019/02/iowas-bottle-bill-is-falling-apart-according-to-isu-economist/"/>
    <s v="kjan.com"/>
    <x v="0"/>
    <m/>
    <s v="http://pbs.twimg.com/profile_images/594202492231004161/HDrp4ADS_normal.png"/>
    <x v="79"/>
    <s v="https://twitter.com/#!/kjan1220/status/1094998355187564544"/>
    <m/>
    <m/>
    <s v="1094998355187564544"/>
    <m/>
    <b v="0"/>
    <n v="0"/>
    <s v=""/>
    <b v="0"/>
    <s v="en"/>
    <m/>
    <s v=""/>
    <b v="0"/>
    <n v="0"/>
    <s v=""/>
    <s v="WordPress.com"/>
    <b v="0"/>
    <s v="1094998355187564544"/>
    <s v="Tweet"/>
    <n v="0"/>
    <n v="0"/>
    <m/>
    <m/>
    <m/>
    <m/>
    <m/>
    <m/>
    <m/>
    <m/>
    <n v="1"/>
    <s v="1"/>
    <s v="1"/>
    <n v="0"/>
    <n v="0"/>
    <n v="1"/>
    <n v="9.090909090909092"/>
    <n v="0"/>
    <n v="0"/>
    <n v="10"/>
    <n v="90.9090909090909"/>
    <n v="11"/>
  </r>
  <r>
    <s v="kglonews"/>
    <s v="kglonews"/>
    <m/>
    <m/>
    <m/>
    <m/>
    <m/>
    <m/>
    <m/>
    <m/>
    <s v="No"/>
    <n v="146"/>
    <m/>
    <m/>
    <x v="1"/>
    <d v="2019-02-11T19:05:12.000"/>
    <s v="ISU economist says changes need to be made in Bottle Bill https://t.co/Pus3xWT6OQ"/>
    <s v="https://www.kglonews.com/isu-economist-says-iowas-bottle-bill-is-falling-apart/"/>
    <s v="kglonews.com"/>
    <x v="0"/>
    <m/>
    <s v="http://pbs.twimg.com/profile_images/135825506/kglologo_normal.png"/>
    <x v="80"/>
    <s v="https://twitter.com/#!/kglonews/status/1095036045094252544"/>
    <m/>
    <m/>
    <s v="1095036045094252544"/>
    <m/>
    <b v="0"/>
    <n v="0"/>
    <s v=""/>
    <b v="0"/>
    <s v="en"/>
    <m/>
    <s v=""/>
    <b v="0"/>
    <n v="0"/>
    <s v=""/>
    <s v="Facebook"/>
    <b v="0"/>
    <s v="1095036045094252544"/>
    <s v="Tweet"/>
    <n v="0"/>
    <n v="0"/>
    <m/>
    <m/>
    <m/>
    <m/>
    <m/>
    <m/>
    <m/>
    <m/>
    <n v="1"/>
    <s v="1"/>
    <s v="1"/>
    <n v="0"/>
    <n v="0"/>
    <n v="0"/>
    <n v="0"/>
    <n v="0"/>
    <n v="0"/>
    <n v="11"/>
    <n v="100"/>
    <n v="11"/>
  </r>
  <r>
    <s v="kiwaradio"/>
    <s v="kiwaradio"/>
    <m/>
    <m/>
    <m/>
    <m/>
    <m/>
    <m/>
    <m/>
    <m/>
    <s v="No"/>
    <n v="147"/>
    <m/>
    <m/>
    <x v="1"/>
    <d v="2019-02-11T19:42:02.000"/>
    <s v="https://t.co/uVhSGyj8Y6"/>
    <s v="http://kiwaradio.com/local-news/isu-economist-iowas-bottle-bill-falling-apart/"/>
    <s v="kiwaradio.com"/>
    <x v="0"/>
    <m/>
    <s v="http://pbs.twimg.com/profile_images/887492026/KIWA_tweet_normal.jpg"/>
    <x v="81"/>
    <s v="https://twitter.com/#!/kiwaradio/status/1095045315181318144"/>
    <m/>
    <m/>
    <s v="1095045315181318144"/>
    <m/>
    <b v="0"/>
    <n v="0"/>
    <s v=""/>
    <b v="0"/>
    <s v="und"/>
    <m/>
    <s v=""/>
    <b v="0"/>
    <n v="0"/>
    <s v=""/>
    <s v="Twitter Web Client"/>
    <b v="0"/>
    <s v="1095045315181318144"/>
    <s v="Tweet"/>
    <n v="0"/>
    <n v="0"/>
    <m/>
    <m/>
    <m/>
    <m/>
    <m/>
    <m/>
    <m/>
    <m/>
    <n v="1"/>
    <s v="1"/>
    <s v="1"/>
    <n v="0"/>
    <n v="0"/>
    <n v="0"/>
    <n v="0"/>
    <n v="0"/>
    <n v="0"/>
    <n v="0"/>
    <n v="0"/>
    <n v="0"/>
  </r>
  <r>
    <s v="fireprotraining"/>
    <s v="mikevonirvin"/>
    <m/>
    <m/>
    <m/>
    <m/>
    <m/>
    <m/>
    <m/>
    <m/>
    <s v="No"/>
    <n v="148"/>
    <m/>
    <m/>
    <x v="0"/>
    <d v="2019-02-11T20:06:43.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1035315195609051136/OfK9y2qk_normal.jpg"/>
    <x v="82"/>
    <s v="https://twitter.com/#!/fireprotraining/status/1095051525326540801"/>
    <m/>
    <m/>
    <s v="1095051525326540801"/>
    <m/>
    <b v="0"/>
    <n v="0"/>
    <s v=""/>
    <b v="0"/>
    <s v="en"/>
    <m/>
    <s v=""/>
    <b v="0"/>
    <n v="0"/>
    <s v=""/>
    <s v="IFTTT"/>
    <b v="0"/>
    <s v="1095051525326540801"/>
    <s v="Tweet"/>
    <n v="0"/>
    <n v="0"/>
    <m/>
    <m/>
    <m/>
    <m/>
    <m/>
    <m/>
    <m/>
    <m/>
    <n v="1"/>
    <s v="4"/>
    <s v="4"/>
    <n v="0"/>
    <n v="0"/>
    <n v="0"/>
    <n v="0"/>
    <n v="0"/>
    <n v="0"/>
    <n v="31"/>
    <n v="100"/>
    <n v="31"/>
  </r>
  <r>
    <s v="nohogwash"/>
    <s v="mikevonirvin"/>
    <m/>
    <m/>
    <m/>
    <m/>
    <m/>
    <m/>
    <m/>
    <m/>
    <s v="No"/>
    <n v="149"/>
    <m/>
    <m/>
    <x v="0"/>
    <d v="2019-02-11T20:07:16.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1087118386021187587/1fBjxrNX_normal.jpg"/>
    <x v="83"/>
    <s v="https://twitter.com/#!/nohogwash/status/1095051664984289280"/>
    <m/>
    <m/>
    <s v="1095051664984289280"/>
    <m/>
    <b v="0"/>
    <n v="0"/>
    <s v=""/>
    <b v="0"/>
    <s v="en"/>
    <m/>
    <s v=""/>
    <b v="0"/>
    <n v="0"/>
    <s v=""/>
    <s v="IFTTT"/>
    <b v="0"/>
    <s v="1095051664984289280"/>
    <s v="Tweet"/>
    <n v="0"/>
    <n v="0"/>
    <m/>
    <m/>
    <m/>
    <m/>
    <m/>
    <m/>
    <m/>
    <m/>
    <n v="1"/>
    <s v="4"/>
    <s v="4"/>
    <n v="0"/>
    <n v="0"/>
    <n v="0"/>
    <n v="0"/>
    <n v="0"/>
    <n v="0"/>
    <n v="31"/>
    <n v="100"/>
    <n v="31"/>
  </r>
  <r>
    <s v="nohogwashnews"/>
    <s v="mikevonirvin"/>
    <m/>
    <m/>
    <m/>
    <m/>
    <m/>
    <m/>
    <m/>
    <m/>
    <s v="No"/>
    <n v="150"/>
    <m/>
    <m/>
    <x v="0"/>
    <d v="2019-02-11T20:34:06.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1060901397670125568/DjX0_r9i_normal.jpg"/>
    <x v="84"/>
    <s v="https://twitter.com/#!/nohogwashnews/status/1095058415561392129"/>
    <m/>
    <m/>
    <s v="1095058415561392129"/>
    <m/>
    <b v="0"/>
    <n v="0"/>
    <s v=""/>
    <b v="0"/>
    <s v="en"/>
    <m/>
    <s v=""/>
    <b v="0"/>
    <n v="0"/>
    <s v=""/>
    <s v="IFTTT"/>
    <b v="0"/>
    <s v="1095058415561392129"/>
    <s v="Tweet"/>
    <n v="0"/>
    <n v="0"/>
    <m/>
    <m/>
    <m/>
    <m/>
    <m/>
    <m/>
    <m/>
    <m/>
    <n v="1"/>
    <s v="4"/>
    <s v="4"/>
    <n v="0"/>
    <n v="0"/>
    <n v="0"/>
    <n v="0"/>
    <n v="0"/>
    <n v="0"/>
    <n v="31"/>
    <n v="100"/>
    <n v="31"/>
  </r>
  <r>
    <s v="nohogwashgolf"/>
    <s v="mikevonirvin"/>
    <m/>
    <m/>
    <m/>
    <m/>
    <m/>
    <m/>
    <m/>
    <m/>
    <s v="No"/>
    <n v="151"/>
    <m/>
    <m/>
    <x v="0"/>
    <d v="2019-02-11T20:51:42.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979159959740080128/RxmoLHZq_normal.jpg"/>
    <x v="85"/>
    <s v="https://twitter.com/#!/nohogwashgolf/status/1095062847888019457"/>
    <m/>
    <m/>
    <s v="1095062847888019457"/>
    <m/>
    <b v="0"/>
    <n v="0"/>
    <s v=""/>
    <b v="0"/>
    <s v="en"/>
    <m/>
    <s v=""/>
    <b v="0"/>
    <n v="0"/>
    <s v=""/>
    <s v="IFTTT"/>
    <b v="0"/>
    <s v="1095062847888019457"/>
    <s v="Tweet"/>
    <n v="0"/>
    <n v="0"/>
    <m/>
    <m/>
    <m/>
    <m/>
    <m/>
    <m/>
    <m/>
    <m/>
    <n v="1"/>
    <s v="4"/>
    <s v="4"/>
    <n v="0"/>
    <n v="0"/>
    <n v="0"/>
    <n v="0"/>
    <n v="0"/>
    <n v="0"/>
    <n v="31"/>
    <n v="100"/>
    <n v="31"/>
  </r>
  <r>
    <s v="timtitanium"/>
    <s v="mikevonirvin"/>
    <m/>
    <m/>
    <m/>
    <m/>
    <m/>
    <m/>
    <m/>
    <m/>
    <s v="No"/>
    <n v="152"/>
    <m/>
    <m/>
    <x v="0"/>
    <d v="2019-02-11T20:55:13.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967422330585649152/5hpmQD0b_normal.jpg"/>
    <x v="86"/>
    <s v="https://twitter.com/#!/timtitanium/status/1095063729979428872"/>
    <m/>
    <m/>
    <s v="1095063729979428872"/>
    <m/>
    <b v="0"/>
    <n v="0"/>
    <s v=""/>
    <b v="0"/>
    <s v="en"/>
    <m/>
    <s v=""/>
    <b v="0"/>
    <n v="0"/>
    <s v=""/>
    <s v="IFTTT"/>
    <b v="0"/>
    <s v="1095063729979428872"/>
    <s v="Tweet"/>
    <n v="0"/>
    <n v="0"/>
    <m/>
    <m/>
    <m/>
    <m/>
    <m/>
    <m/>
    <m/>
    <m/>
    <n v="1"/>
    <s v="4"/>
    <s v="4"/>
    <n v="0"/>
    <n v="0"/>
    <n v="0"/>
    <n v="0"/>
    <n v="0"/>
    <n v="0"/>
    <n v="31"/>
    <n v="100"/>
    <n v="31"/>
  </r>
  <r>
    <s v="nohogwashpod"/>
    <s v="mikevonirvin"/>
    <m/>
    <m/>
    <m/>
    <m/>
    <m/>
    <m/>
    <m/>
    <m/>
    <s v="No"/>
    <n v="153"/>
    <m/>
    <m/>
    <x v="0"/>
    <d v="2019-02-11T20:58:29.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967420939649605633/80lJz-py_normal.jpg"/>
    <x v="87"/>
    <s v="https://twitter.com/#!/nohogwashpod/status/1095064555477221377"/>
    <m/>
    <m/>
    <s v="1095064555477221377"/>
    <m/>
    <b v="0"/>
    <n v="0"/>
    <s v=""/>
    <b v="0"/>
    <s v="en"/>
    <m/>
    <s v=""/>
    <b v="0"/>
    <n v="0"/>
    <s v=""/>
    <s v="IFTTT"/>
    <b v="0"/>
    <s v="1095064555477221377"/>
    <s v="Tweet"/>
    <n v="0"/>
    <n v="0"/>
    <m/>
    <m/>
    <m/>
    <m/>
    <m/>
    <m/>
    <m/>
    <m/>
    <n v="1"/>
    <s v="4"/>
    <s v="4"/>
    <n v="0"/>
    <n v="0"/>
    <n v="0"/>
    <n v="0"/>
    <n v="0"/>
    <n v="0"/>
    <n v="31"/>
    <n v="100"/>
    <n v="31"/>
  </r>
  <r>
    <s v="mikevonirvin"/>
    <s v="mikevonirvin"/>
    <m/>
    <m/>
    <m/>
    <m/>
    <m/>
    <m/>
    <m/>
    <m/>
    <s v="No"/>
    <n v="154"/>
    <m/>
    <m/>
    <x v="1"/>
    <d v="2019-02-11T20:06:29.000"/>
    <s v="deployment to 6,000 megawatts by 2025_x000a_Delivering climate justice to underserved communities_x000a_Expanding the Bottle Bill (5¢ deposit on bottles) to include most nonalcoholic drinks_x000a_Banning plastic bags"/>
    <m/>
    <m/>
    <x v="0"/>
    <m/>
    <s v="http://pbs.twimg.com/profile_images/1082259560864407552/Gpq3Q3UH_normal.jpg"/>
    <x v="88"/>
    <s v="https://twitter.com/#!/mikevonirvin/status/1095051467592032256"/>
    <m/>
    <m/>
    <s v="1095051467592032256"/>
    <s v="1095051466535063557"/>
    <b v="0"/>
    <n v="0"/>
    <s v="320873824"/>
    <b v="0"/>
    <s v="en"/>
    <m/>
    <s v=""/>
    <b v="0"/>
    <n v="0"/>
    <s v=""/>
    <s v="Twitter for iPhone"/>
    <b v="0"/>
    <s v="1095051466535063557"/>
    <s v="Tweet"/>
    <n v="0"/>
    <n v="0"/>
    <m/>
    <m/>
    <m/>
    <m/>
    <m/>
    <m/>
    <m/>
    <m/>
    <n v="1"/>
    <s v="4"/>
    <s v="4"/>
    <n v="0"/>
    <n v="0"/>
    <n v="0"/>
    <n v="0"/>
    <n v="0"/>
    <n v="0"/>
    <n v="29"/>
    <n v="100"/>
    <n v="29"/>
  </r>
  <r>
    <s v="tollniche"/>
    <s v="mikevonirvin"/>
    <m/>
    <m/>
    <m/>
    <m/>
    <m/>
    <m/>
    <m/>
    <m/>
    <s v="No"/>
    <n v="155"/>
    <m/>
    <m/>
    <x v="0"/>
    <d v="2019-02-11T21:01:43.000"/>
    <s v="#RT @MikeVonIrvin: deployment to 6,000 megawatts by 2025_x000a_Delivering climate justice to underserved communities_x000a_Expanding the Bottle Bill (5¢ deposit on bottles) to include most nonalcoholic drinks_x000a_Banning plastic bags"/>
    <m/>
    <m/>
    <x v="17"/>
    <m/>
    <s v="http://pbs.twimg.com/profile_images/966853639733116928/cNeNndxS_normal.jpg"/>
    <x v="89"/>
    <s v="https://twitter.com/#!/tollniche/status/1095065368060743683"/>
    <m/>
    <m/>
    <s v="1095065368060743683"/>
    <m/>
    <b v="0"/>
    <n v="0"/>
    <s v=""/>
    <b v="0"/>
    <s v="en"/>
    <m/>
    <s v=""/>
    <b v="0"/>
    <n v="0"/>
    <s v=""/>
    <s v="IFTTT"/>
    <b v="0"/>
    <s v="1095065368060743683"/>
    <s v="Tweet"/>
    <n v="0"/>
    <n v="0"/>
    <m/>
    <m/>
    <m/>
    <m/>
    <m/>
    <m/>
    <m/>
    <m/>
    <n v="1"/>
    <s v="4"/>
    <s v="4"/>
    <n v="0"/>
    <n v="0"/>
    <n v="0"/>
    <n v="0"/>
    <n v="0"/>
    <n v="0"/>
    <n v="31"/>
    <n v="100"/>
    <n v="31"/>
  </r>
  <r>
    <s v="wcfcourier"/>
    <s v="wcfcourier"/>
    <m/>
    <m/>
    <m/>
    <m/>
    <m/>
    <m/>
    <m/>
    <m/>
    <s v="No"/>
    <n v="156"/>
    <m/>
    <m/>
    <x v="1"/>
    <d v="2019-02-12T00:00:11.000"/>
    <s v="Iowa’s 40-year-old bottle bill is “falling apart,” a state economist said Thursday, but can be restored by increasing the handling fee paid to recyclers and expanding it to include water, milk and juice containers. https://t.co/KF61S6LOv5 https://t.co/ypcz1cVjfK"/>
    <s v="https://wcfcourier.com/news/local/govt-and-politics/iowa-s--year-old-iowa-bottle-bill-falling-apart/article_dfd3dabc-a9d3-5cad-8d2c-a7a03b5fd4c4.html?utm_content=bufferb2662&amp;utm_medium=social&amp;utm_source=twitter.com&amp;utm_campaign=LEEDCC"/>
    <s v="wcfcourier.com"/>
    <x v="0"/>
    <s v="https://pbs.twimg.com/media/DzKc_oHXcAEVMU9.jpg"/>
    <s v="https://pbs.twimg.com/media/DzKc_oHXcAEVMU9.jpg"/>
    <x v="90"/>
    <s v="https://twitter.com/#!/wcfcourier/status/1095110277815783425"/>
    <m/>
    <m/>
    <s v="1095110277815783425"/>
    <m/>
    <b v="0"/>
    <n v="0"/>
    <s v=""/>
    <b v="0"/>
    <s v="en"/>
    <m/>
    <s v=""/>
    <b v="0"/>
    <n v="0"/>
    <s v=""/>
    <s v="Buffer"/>
    <b v="0"/>
    <s v="1095110277815783425"/>
    <s v="Tweet"/>
    <n v="0"/>
    <n v="0"/>
    <m/>
    <m/>
    <m/>
    <m/>
    <m/>
    <m/>
    <m/>
    <m/>
    <n v="1"/>
    <s v="1"/>
    <s v="1"/>
    <n v="1"/>
    <n v="2.7027027027027026"/>
    <n v="1"/>
    <n v="2.7027027027027026"/>
    <n v="0"/>
    <n v="0"/>
    <n v="35"/>
    <n v="94.5945945945946"/>
    <n v="37"/>
  </r>
  <r>
    <s v="jgroves"/>
    <s v="kojoshow"/>
    <m/>
    <m/>
    <m/>
    <m/>
    <m/>
    <m/>
    <m/>
    <m/>
    <s v="No"/>
    <n v="157"/>
    <m/>
    <m/>
    <x v="0"/>
    <d v="2019-02-12T13:56:49.000"/>
    <s v="@wamu885 @kojoshow Bottle bill. Bottle bill. Bottle bill. Bottle bill. Bottle bill. Bottle bill. Bottle bill. Bottle bill. Bottle bill. Bottle bill. Bottle bill. Bottle bill. Bottle bill. Bottle bill. Bottle bill. Bottle bill. Bottle bill. Bottle bill."/>
    <m/>
    <m/>
    <x v="0"/>
    <m/>
    <s v="http://pbs.twimg.com/profile_images/40757322/syfavatar_normal.jpg"/>
    <x v="91"/>
    <s v="https://twitter.com/#!/jgroves/status/1095320824695975937"/>
    <m/>
    <m/>
    <s v="1095320824695975937"/>
    <s v="1095305136728088576"/>
    <b v="0"/>
    <n v="0"/>
    <s v="14425965"/>
    <b v="0"/>
    <s v="en"/>
    <m/>
    <s v=""/>
    <b v="0"/>
    <n v="0"/>
    <s v=""/>
    <s v="Twitter for iPhone"/>
    <b v="0"/>
    <s v="1095305136728088576"/>
    <s v="Tweet"/>
    <n v="0"/>
    <n v="0"/>
    <m/>
    <m/>
    <m/>
    <m/>
    <m/>
    <m/>
    <m/>
    <m/>
    <n v="1"/>
    <s v="9"/>
    <s v="9"/>
    <m/>
    <m/>
    <m/>
    <m/>
    <m/>
    <m/>
    <m/>
    <m/>
    <m/>
  </r>
  <r>
    <s v="jgroves"/>
    <s v="wamu885"/>
    <m/>
    <m/>
    <m/>
    <m/>
    <m/>
    <m/>
    <m/>
    <m/>
    <s v="No"/>
    <n v="159"/>
    <m/>
    <m/>
    <x v="2"/>
    <d v="2019-02-12T13:57:29.000"/>
    <s v="@wamu885 Bottle bill. Bottle bill. Bottle bill. Bottle bill. Bottle bill. Bottle bill. Bottle bill. Bottle bill. Bottle bill. Bottle bill. Bottle bill. Bottle bill."/>
    <m/>
    <m/>
    <x v="0"/>
    <m/>
    <s v="http://pbs.twimg.com/profile_images/40757322/syfavatar_normal.jpg"/>
    <x v="92"/>
    <s v="https://twitter.com/#!/jgroves/status/1095320994791727104"/>
    <m/>
    <m/>
    <s v="1095320994791727104"/>
    <s v="1095304142069923840"/>
    <b v="0"/>
    <n v="0"/>
    <s v="14425965"/>
    <b v="0"/>
    <s v="en"/>
    <m/>
    <s v=""/>
    <b v="0"/>
    <n v="0"/>
    <s v=""/>
    <s v="Twitter for iPhone"/>
    <b v="0"/>
    <s v="1095304142069923840"/>
    <s v="Tweet"/>
    <n v="0"/>
    <n v="0"/>
    <m/>
    <m/>
    <m/>
    <m/>
    <m/>
    <m/>
    <m/>
    <m/>
    <n v="2"/>
    <s v="9"/>
    <s v="9"/>
    <n v="0"/>
    <n v="0"/>
    <n v="0"/>
    <n v="0"/>
    <n v="0"/>
    <n v="0"/>
    <n v="25"/>
    <n v="100"/>
    <n v="25"/>
  </r>
  <r>
    <s v="cbjournal"/>
    <s v="cbjournal"/>
    <m/>
    <m/>
    <m/>
    <m/>
    <m/>
    <m/>
    <m/>
    <m/>
    <s v="No"/>
    <n v="160"/>
    <m/>
    <m/>
    <x v="1"/>
    <d v="2019-02-12T14:00:53.000"/>
    <s v="ISU economist urges Iowa lawmakers to update state's bottle bill, which is &quot;falling apart&quot; https://t.co/XLV0Mv2Xes https://t.co/7ewBd8ET5K"/>
    <s v="https://myemail.constantcontact.com/CBJ-Morning-Rush.html?soid=1102751454250&amp;aid=18gtDKMwMoY"/>
    <s v="constantcontact.com"/>
    <x v="0"/>
    <s v="https://pbs.twimg.com/media/DzNdaoDXQAIrW-I.jpg"/>
    <s v="https://pbs.twimg.com/media/DzNdaoDXQAIrW-I.jpg"/>
    <x v="93"/>
    <s v="https://twitter.com/#!/cbjournal/status/1095321847883878401"/>
    <m/>
    <m/>
    <s v="1095321847883878401"/>
    <m/>
    <b v="0"/>
    <n v="0"/>
    <s v=""/>
    <b v="0"/>
    <s v="en"/>
    <m/>
    <s v=""/>
    <b v="0"/>
    <n v="0"/>
    <s v=""/>
    <s v="Constant Contact"/>
    <b v="0"/>
    <s v="1095321847883878401"/>
    <s v="Tweet"/>
    <n v="0"/>
    <n v="0"/>
    <m/>
    <m/>
    <m/>
    <m/>
    <m/>
    <m/>
    <m/>
    <m/>
    <n v="1"/>
    <s v="1"/>
    <s v="1"/>
    <n v="0"/>
    <n v="0"/>
    <n v="1"/>
    <n v="7.142857142857143"/>
    <n v="0"/>
    <n v="0"/>
    <n v="13"/>
    <n v="92.85714285714286"/>
    <n v="14"/>
  </r>
  <r>
    <s v="iowabar"/>
    <s v="radioiowa"/>
    <m/>
    <m/>
    <m/>
    <m/>
    <m/>
    <m/>
    <m/>
    <m/>
    <s v="No"/>
    <n v="161"/>
    <m/>
    <m/>
    <x v="0"/>
    <d v="2019-02-12T16:01:18.000"/>
    <s v="An @IowaStateU economist says after four decades, it’s time to update the state’s bottle and can deposit law. https://t.co/3k1TQ98zGu @RadioIowa"/>
    <s v="https://www.radioiowa.com/2019/02/11/isu-economist-says-iowas-bottle-bill-is-falling-apart/"/>
    <s v="radioiowa.com"/>
    <x v="0"/>
    <m/>
    <s v="http://pbs.twimg.com/profile_images/510155136237174785/8DarHRxk_normal.jpeg"/>
    <x v="94"/>
    <s v="https://twitter.com/#!/iowabar/status/1095352153173049344"/>
    <m/>
    <m/>
    <s v="1095352153173049344"/>
    <m/>
    <b v="0"/>
    <n v="0"/>
    <s v=""/>
    <b v="0"/>
    <s v="en"/>
    <m/>
    <s v=""/>
    <b v="0"/>
    <n v="0"/>
    <s v=""/>
    <s v="Hootsuite Inc."/>
    <b v="0"/>
    <s v="1095352153173049344"/>
    <s v="Tweet"/>
    <n v="0"/>
    <n v="0"/>
    <m/>
    <m/>
    <m/>
    <m/>
    <m/>
    <m/>
    <m/>
    <m/>
    <n v="1"/>
    <s v="2"/>
    <s v="2"/>
    <n v="0"/>
    <n v="0"/>
    <n v="0"/>
    <n v="0"/>
    <n v="0"/>
    <n v="0"/>
    <n v="21"/>
    <n v="100"/>
    <n v="21"/>
  </r>
  <r>
    <s v="simply__zah"/>
    <s v="mirlagerfield"/>
    <m/>
    <m/>
    <m/>
    <m/>
    <m/>
    <m/>
    <m/>
    <m/>
    <s v="No"/>
    <n v="163"/>
    <m/>
    <m/>
    <x v="2"/>
    <d v="2019-02-12T16:56:21.000"/>
    <s v="@MirLagerfield Lol I guess and if you and your friends drink alot yall bill will easily be a &quot;we should've just bought a bottle&quot; bill , but Ive never paid $400 for one bottle thats a section"/>
    <m/>
    <m/>
    <x v="0"/>
    <m/>
    <s v="http://pbs.twimg.com/profile_images/1055804107661983744/yppSHJ9J_normal.jpg"/>
    <x v="95"/>
    <s v="https://twitter.com/#!/simply__zah/status/1095366007340834816"/>
    <m/>
    <m/>
    <s v="1095366007340834816"/>
    <s v="1095365620990992385"/>
    <b v="0"/>
    <n v="0"/>
    <s v="99475247"/>
    <b v="0"/>
    <s v="en"/>
    <m/>
    <s v=""/>
    <b v="0"/>
    <n v="0"/>
    <s v=""/>
    <s v="Twitter for Android"/>
    <b v="0"/>
    <s v="1095365620990992385"/>
    <s v="Tweet"/>
    <n v="0"/>
    <n v="0"/>
    <m/>
    <m/>
    <m/>
    <m/>
    <m/>
    <m/>
    <m/>
    <m/>
    <n v="1"/>
    <s v="25"/>
    <s v="25"/>
    <n v="0"/>
    <n v="0"/>
    <n v="0"/>
    <n v="0"/>
    <n v="0"/>
    <n v="0"/>
    <n v="36"/>
    <n v="100"/>
    <n v="36"/>
  </r>
  <r>
    <s v="pauldeaton_ia"/>
    <s v="pauldeaton_ia"/>
    <m/>
    <m/>
    <m/>
    <m/>
    <m/>
    <m/>
    <m/>
    <m/>
    <s v="No"/>
    <n v="164"/>
    <m/>
    <m/>
    <x v="1"/>
    <d v="2019-02-11T17:49:01.000"/>
    <s v="Economist not wrong. Bottle bill needs updating, but do we have the political will to fight the retail chains that want to get out of the bottle deposit credit game? https://t.co/2hiR03sskE"/>
    <s v="https://twitter.com/RadioIowa/status/1095012171526950914"/>
    <s v="twitter.com"/>
    <x v="0"/>
    <m/>
    <s v="http://pbs.twimg.com/profile_images/855725518590689280/3tUIkwet_normal.jpg"/>
    <x v="96"/>
    <s v="https://twitter.com/#!/pauldeaton_ia/status/1095016871085121536"/>
    <m/>
    <m/>
    <s v="1095016871085121536"/>
    <m/>
    <b v="0"/>
    <n v="0"/>
    <s v=""/>
    <b v="1"/>
    <s v="en"/>
    <m/>
    <s v="1095012171526950914"/>
    <b v="0"/>
    <n v="1"/>
    <s v=""/>
    <s v="Twitter Web Client"/>
    <b v="0"/>
    <s v="1095016871085121536"/>
    <s v="Tweet"/>
    <n v="0"/>
    <n v="0"/>
    <m/>
    <m/>
    <m/>
    <m/>
    <m/>
    <m/>
    <m/>
    <m/>
    <n v="1"/>
    <s v="18"/>
    <s v="18"/>
    <n v="0"/>
    <n v="0"/>
    <n v="1"/>
    <n v="3.3333333333333335"/>
    <n v="0"/>
    <n v="0"/>
    <n v="29"/>
    <n v="96.66666666666667"/>
    <n v="30"/>
  </r>
  <r>
    <s v="lltwing"/>
    <s v="pauldeaton_ia"/>
    <m/>
    <m/>
    <m/>
    <m/>
    <m/>
    <m/>
    <m/>
    <m/>
    <s v="No"/>
    <n v="165"/>
    <m/>
    <m/>
    <x v="0"/>
    <d v="2019-02-11T20:00:17.000"/>
    <s v="RT @PaulDeaton_IA: Economist not wrong. Bottle bill needs updating, but do we have the political will to fight the retail chains that want…"/>
    <m/>
    <m/>
    <x v="0"/>
    <m/>
    <s v="http://pbs.twimg.com/profile_images/3053074401/ba4cffba9a9e3f1a5ce021d392d05036_normal.jpeg"/>
    <x v="97"/>
    <s v="https://twitter.com/#!/lltwing/status/1095049905129881600"/>
    <m/>
    <m/>
    <s v="1095049905129881600"/>
    <m/>
    <b v="0"/>
    <n v="0"/>
    <s v=""/>
    <b v="1"/>
    <s v="en"/>
    <m/>
    <s v="1095012171526950914"/>
    <b v="0"/>
    <n v="1"/>
    <s v="1095016871085121536"/>
    <s v="Twitter Web App"/>
    <b v="0"/>
    <s v="1095016871085121536"/>
    <s v="Tweet"/>
    <n v="0"/>
    <n v="0"/>
    <m/>
    <m/>
    <m/>
    <m/>
    <m/>
    <m/>
    <m/>
    <m/>
    <n v="1"/>
    <s v="18"/>
    <s v="18"/>
    <n v="0"/>
    <n v="0"/>
    <n v="1"/>
    <n v="4.3478260869565215"/>
    <n v="0"/>
    <n v="0"/>
    <n v="22"/>
    <n v="95.65217391304348"/>
    <n v="23"/>
  </r>
  <r>
    <s v="staedart"/>
    <s v="staedart"/>
    <m/>
    <m/>
    <m/>
    <m/>
    <m/>
    <m/>
    <m/>
    <m/>
    <s v="No"/>
    <n v="166"/>
    <m/>
    <m/>
    <x v="1"/>
    <d v="2019-02-07T21:06:04.000"/>
    <s v="Seems like every year I've served in the legislature, we've had some form of a bottle bill.  Unfortunately, we haven't passed one since 1979.  I say unfortunately because our system needs updating.  _x000a__x000a_In my... https://t.co/UE3KgjrNi6"/>
    <s v="https://www.facebook.com/art.staed.1/posts/2031076760322916"/>
    <s v="facebook.com"/>
    <x v="0"/>
    <m/>
    <s v="http://pbs.twimg.com/profile_images/532980565650051073/y7NXlcxp_normal.jpeg"/>
    <x v="98"/>
    <s v="https://twitter.com/#!/staedart/status/1093616911190056965"/>
    <m/>
    <m/>
    <s v="1093616911190056965"/>
    <m/>
    <b v="0"/>
    <n v="0"/>
    <s v=""/>
    <b v="0"/>
    <s v="en"/>
    <m/>
    <s v=""/>
    <b v="0"/>
    <n v="0"/>
    <s v=""/>
    <s v="Facebook"/>
    <b v="0"/>
    <s v="1093616911190056965"/>
    <s v="Tweet"/>
    <n v="0"/>
    <n v="0"/>
    <m/>
    <m/>
    <m/>
    <m/>
    <m/>
    <m/>
    <m/>
    <m/>
    <n v="2"/>
    <s v="18"/>
    <s v="18"/>
    <n v="1"/>
    <n v="2.9411764705882355"/>
    <n v="2"/>
    <n v="5.882352941176471"/>
    <n v="0"/>
    <n v="0"/>
    <n v="31"/>
    <n v="91.17647058823529"/>
    <n v="34"/>
  </r>
  <r>
    <s v="staedart"/>
    <s v="staedart"/>
    <m/>
    <m/>
    <m/>
    <m/>
    <m/>
    <m/>
    <m/>
    <m/>
    <s v="No"/>
    <n v="167"/>
    <m/>
    <m/>
    <x v="1"/>
    <d v="2019-02-12T17:35:20.000"/>
    <s v="Retailers, could you stay in business if you didn’t raise your prices in, say, decades?_x000a__x000a_Somehow, Troy Willard of The Can Shed has survived, but he keeps advocating- year after year- for a comprehensive bottle bill.... https://t.co/D3Kjcvc4cq"/>
    <s v="https://www.facebook.com/art.staed.1/posts/2037788332985092"/>
    <s v="facebook.com"/>
    <x v="0"/>
    <m/>
    <s v="http://pbs.twimg.com/profile_images/532980565650051073/y7NXlcxp_normal.jpeg"/>
    <x v="99"/>
    <s v="https://twitter.com/#!/staedart/status/1095375814810570755"/>
    <m/>
    <m/>
    <s v="1095375814810570755"/>
    <m/>
    <b v="0"/>
    <n v="0"/>
    <s v=""/>
    <b v="0"/>
    <s v="en"/>
    <m/>
    <s v=""/>
    <b v="0"/>
    <n v="1"/>
    <s v=""/>
    <s v="Facebook"/>
    <b v="0"/>
    <s v="1095375814810570755"/>
    <s v="Tweet"/>
    <n v="0"/>
    <n v="0"/>
    <m/>
    <m/>
    <m/>
    <m/>
    <m/>
    <m/>
    <m/>
    <m/>
    <n v="2"/>
    <s v="18"/>
    <s v="18"/>
    <n v="1"/>
    <n v="2.7027027027027026"/>
    <n v="0"/>
    <n v="0"/>
    <n v="0"/>
    <n v="0"/>
    <n v="36"/>
    <n v="97.29729729729729"/>
    <n v="37"/>
  </r>
  <r>
    <s v="lltwing"/>
    <s v="staedart"/>
    <m/>
    <m/>
    <m/>
    <m/>
    <m/>
    <m/>
    <m/>
    <m/>
    <s v="No"/>
    <n v="168"/>
    <m/>
    <m/>
    <x v="0"/>
    <d v="2019-02-12T17:39:01.000"/>
    <s v="RT @StaedArt: Retailers, could you stay in business if you didn’t raise your prices in, say, decades?_x000a__x000a_Somehow, Troy Willard of The Can She…"/>
    <m/>
    <m/>
    <x v="0"/>
    <m/>
    <s v="http://pbs.twimg.com/profile_images/3053074401/ba4cffba9a9e3f1a5ce021d392d05036_normal.jpeg"/>
    <x v="100"/>
    <s v="https://twitter.com/#!/lltwing/status/1095376743651860481"/>
    <m/>
    <m/>
    <s v="1095376743651860481"/>
    <m/>
    <b v="0"/>
    <n v="0"/>
    <s v=""/>
    <b v="0"/>
    <s v="en"/>
    <m/>
    <s v=""/>
    <b v="0"/>
    <n v="1"/>
    <s v="1095375814810570755"/>
    <s v="Twitter Web App"/>
    <b v="0"/>
    <s v="1095375814810570755"/>
    <s v="Tweet"/>
    <n v="0"/>
    <n v="0"/>
    <m/>
    <m/>
    <m/>
    <m/>
    <m/>
    <m/>
    <m/>
    <m/>
    <n v="1"/>
    <s v="18"/>
    <s v="18"/>
    <n v="0"/>
    <n v="0"/>
    <n v="0"/>
    <n v="0"/>
    <n v="0"/>
    <n v="0"/>
    <n v="25"/>
    <n v="100"/>
    <n v="25"/>
  </r>
  <r>
    <s v="mswconsultants"/>
    <s v="mswconsultants"/>
    <m/>
    <m/>
    <m/>
    <m/>
    <m/>
    <m/>
    <m/>
    <m/>
    <s v="No"/>
    <n v="169"/>
    <m/>
    <m/>
    <x v="1"/>
    <d v="2019-02-12T19:37:14.000"/>
    <s v="Bottle bill expansion draws municipal and MRF concern - Resource Recycling News https://t.co/2GUT0aRQ6i"/>
    <s v="https://resource-recycling.com/recycling/2019/02/12/bottle-bill-expansion-draws-municipal-and-mrf-concern/"/>
    <s v="resource-recycling.com"/>
    <x v="0"/>
    <m/>
    <s v="http://pbs.twimg.com/profile_images/893177058985099265/H4nXGPXE_normal.jpg"/>
    <x v="101"/>
    <s v="https://twitter.com/#!/mswconsultants/status/1095406492315017216"/>
    <m/>
    <m/>
    <s v="1095406492315017216"/>
    <m/>
    <b v="0"/>
    <n v="0"/>
    <s v=""/>
    <b v="0"/>
    <s v="en"/>
    <m/>
    <s v=""/>
    <b v="0"/>
    <n v="0"/>
    <s v=""/>
    <s v="Twitter Web Client"/>
    <b v="0"/>
    <s v="1095406492315017216"/>
    <s v="Tweet"/>
    <n v="0"/>
    <n v="0"/>
    <m/>
    <m/>
    <m/>
    <m/>
    <m/>
    <m/>
    <m/>
    <m/>
    <n v="1"/>
    <s v="1"/>
    <s v="1"/>
    <n v="0"/>
    <n v="0"/>
    <n v="1"/>
    <n v="9.090909090909092"/>
    <n v="0"/>
    <n v="0"/>
    <n v="10"/>
    <n v="90.9090909090909"/>
    <n v="11"/>
  </r>
  <r>
    <s v="recyclinghero"/>
    <s v="recyclinghero"/>
    <m/>
    <m/>
    <m/>
    <m/>
    <m/>
    <m/>
    <m/>
    <m/>
    <s v="No"/>
    <n v="170"/>
    <m/>
    <m/>
    <x v="1"/>
    <d v="2019-02-12T19:51:20.000"/>
    <s v="The New York State proposal to expanded the bottle bill draws concern from materials recovery facility operators and municipalities. https://t.co/OkNpsVyd5j https://t.co/V0xzKmLfY5"/>
    <s v="https://resource-recycling.com/recycling/2019/02/12/bottle-bill-expansion-draws-municipal-and-mrf-concern/"/>
    <s v="resource-recycling.com"/>
    <x v="0"/>
    <s v="https://pbs.twimg.com/media/DzOtmumWoAIpPCk.jpg"/>
    <s v="https://pbs.twimg.com/media/DzOtmumWoAIpPCk.jpg"/>
    <x v="102"/>
    <s v="https://twitter.com/#!/recyclinghero/status/1095410043896369152"/>
    <m/>
    <m/>
    <s v="1095410043896369152"/>
    <m/>
    <b v="0"/>
    <n v="0"/>
    <s v=""/>
    <b v="0"/>
    <s v="en"/>
    <m/>
    <s v=""/>
    <b v="0"/>
    <n v="0"/>
    <s v=""/>
    <s v="Twitter Web Client"/>
    <b v="0"/>
    <s v="1095410043896369152"/>
    <s v="Tweet"/>
    <n v="0"/>
    <n v="0"/>
    <m/>
    <m/>
    <m/>
    <m/>
    <m/>
    <m/>
    <m/>
    <m/>
    <n v="1"/>
    <s v="1"/>
    <s v="1"/>
    <n v="1"/>
    <n v="5.2631578947368425"/>
    <n v="1"/>
    <n v="5.2631578947368425"/>
    <n v="0"/>
    <n v="0"/>
    <n v="17"/>
    <n v="89.47368421052632"/>
    <n v="19"/>
  </r>
  <r>
    <s v="dcleif"/>
    <s v="dcleif"/>
    <m/>
    <m/>
    <m/>
    <m/>
    <m/>
    <m/>
    <m/>
    <m/>
    <s v="No"/>
    <n v="171"/>
    <m/>
    <m/>
    <x v="1"/>
    <d v="2019-02-12T20:34:06.000"/>
    <s v="National Sword is now a talking point in bottle bill debates. https://t.co/NChLfBSywE"/>
    <s v="https://resource-recycling.com/recycling/2019/02/12/bottle-bill-expansion-draws-municipal-and-mrf-concern/"/>
    <s v="resource-recycling.com"/>
    <x v="0"/>
    <m/>
    <s v="http://pbs.twimg.com/profile_images/978767316438597633/_x6s-sim_normal.jpg"/>
    <x v="103"/>
    <s v="https://twitter.com/#!/dcleif/status/1095420804404174849"/>
    <m/>
    <m/>
    <s v="1095420804404174849"/>
    <m/>
    <b v="0"/>
    <n v="0"/>
    <s v=""/>
    <b v="0"/>
    <s v="en"/>
    <m/>
    <s v=""/>
    <b v="0"/>
    <n v="0"/>
    <s v=""/>
    <s v="Twitter Web Client"/>
    <b v="0"/>
    <s v="1095420804404174849"/>
    <s v="Tweet"/>
    <n v="0"/>
    <n v="0"/>
    <m/>
    <m/>
    <m/>
    <m/>
    <m/>
    <m/>
    <m/>
    <m/>
    <n v="1"/>
    <s v="1"/>
    <s v="1"/>
    <n v="0"/>
    <n v="0"/>
    <n v="0"/>
    <n v="0"/>
    <n v="0"/>
    <n v="0"/>
    <n v="11"/>
    <n v="100"/>
    <n v="11"/>
  </r>
  <r>
    <s v="brad4abi"/>
    <s v="iowaabi"/>
    <m/>
    <m/>
    <m/>
    <m/>
    <m/>
    <m/>
    <m/>
    <m/>
    <s v="No"/>
    <n v="172"/>
    <m/>
    <m/>
    <x v="0"/>
    <d v="2019-02-12T22:27:45.000"/>
    <s v="A variety of topics covered at the Cap today.  Attended subs on the bottle bill, alcohol and autonomous vehicles. Never a dull day at @IowaABI #ialegis"/>
    <m/>
    <m/>
    <x v="1"/>
    <m/>
    <s v="http://pbs.twimg.com/profile_images/1057753584102793218/kJUneTEs_normal.jpg"/>
    <x v="104"/>
    <s v="https://twitter.com/#!/brad4abi/status/1095449407284219904"/>
    <m/>
    <m/>
    <s v="1095449407284219904"/>
    <m/>
    <b v="0"/>
    <n v="3"/>
    <s v=""/>
    <b v="0"/>
    <s v="en"/>
    <m/>
    <s v=""/>
    <b v="0"/>
    <n v="1"/>
    <s v=""/>
    <s v="Twitter for iPhone"/>
    <b v="0"/>
    <s v="1095449407284219904"/>
    <s v="Tweet"/>
    <n v="0"/>
    <n v="0"/>
    <s v="-93.709504,41.501409 _x000a_-93.503235,41.501409 _x000a_-93.503235,41.6514656 _x000a_-93.709504,41.6514656"/>
    <s v="United States"/>
    <s v="US"/>
    <s v="Des Moines, IA"/>
    <s v="1c67f9d9cbae7f69"/>
    <s v="Des Moines"/>
    <s v="city"/>
    <s v="https://api.twitter.com/1.1/geo/id/1c67f9d9cbae7f69.json"/>
    <n v="1"/>
    <s v="17"/>
    <s v="17"/>
    <n v="2"/>
    <n v="7.6923076923076925"/>
    <n v="1"/>
    <n v="3.8461538461538463"/>
    <n v="0"/>
    <n v="0"/>
    <n v="23"/>
    <n v="88.46153846153847"/>
    <n v="26"/>
  </r>
  <r>
    <s v="brad4abi"/>
    <s v="brad4abi"/>
    <m/>
    <m/>
    <m/>
    <m/>
    <m/>
    <m/>
    <m/>
    <m/>
    <s v="No"/>
    <n v="173"/>
    <m/>
    <m/>
    <x v="1"/>
    <d v="2019-02-07T19:07:53.000"/>
    <s v="Now in Senate Natural Resources where there is a presentation on the bottle bill law.  #ialegis"/>
    <m/>
    <m/>
    <x v="1"/>
    <m/>
    <s v="http://pbs.twimg.com/profile_images/1057753584102793218/kJUneTEs_normal.jpg"/>
    <x v="105"/>
    <s v="https://twitter.com/#!/brad4abi/status/1093587169673969665"/>
    <m/>
    <m/>
    <s v="1093587169673969665"/>
    <m/>
    <b v="0"/>
    <n v="0"/>
    <s v=""/>
    <b v="0"/>
    <s v="en"/>
    <m/>
    <s v=""/>
    <b v="0"/>
    <n v="0"/>
    <s v=""/>
    <s v="Twitter for iPhone"/>
    <b v="0"/>
    <s v="1093587169673969665"/>
    <s v="Tweet"/>
    <n v="0"/>
    <n v="0"/>
    <s v="-93.709504,41.501409 _x000a_-93.503235,41.501409 _x000a_-93.503235,41.6514656 _x000a_-93.709504,41.6514656"/>
    <s v="United States"/>
    <s v="US"/>
    <s v="Des Moines, IA"/>
    <s v="1c67f9d9cbae7f69"/>
    <s v="Des Moines"/>
    <s v="city"/>
    <s v="https://api.twitter.com/1.1/geo/id/1c67f9d9cbae7f69.json"/>
    <n v="1"/>
    <s v="17"/>
    <s v="17"/>
    <n v="0"/>
    <n v="0"/>
    <n v="0"/>
    <n v="0"/>
    <n v="0"/>
    <n v="0"/>
    <n v="16"/>
    <n v="100"/>
    <n v="16"/>
  </r>
  <r>
    <s v="mike4abi"/>
    <s v="brad4abi"/>
    <m/>
    <m/>
    <m/>
    <m/>
    <m/>
    <m/>
    <m/>
    <m/>
    <s v="No"/>
    <n v="174"/>
    <m/>
    <m/>
    <x v="0"/>
    <d v="2019-02-12T23:48:41.000"/>
    <s v="RT @Brad4ABI: A variety of topics covered at the Cap today.  Attended subs on the bottle bill, alcohol and autonomous vehicles. Never a dul…"/>
    <m/>
    <m/>
    <x v="0"/>
    <m/>
    <s v="http://pbs.twimg.com/profile_images/1764747620/Ralston_original_normal.jpg"/>
    <x v="106"/>
    <s v="https://twitter.com/#!/mike4abi/status/1095469774644097024"/>
    <m/>
    <m/>
    <s v="1095469774644097024"/>
    <m/>
    <b v="0"/>
    <n v="0"/>
    <s v=""/>
    <b v="0"/>
    <s v="en"/>
    <m/>
    <s v=""/>
    <b v="0"/>
    <n v="1"/>
    <s v="1095449407284219904"/>
    <s v="Twitter for iPhone"/>
    <b v="0"/>
    <s v="1095449407284219904"/>
    <s v="Tweet"/>
    <n v="0"/>
    <n v="0"/>
    <m/>
    <m/>
    <m/>
    <m/>
    <m/>
    <m/>
    <m/>
    <m/>
    <n v="1"/>
    <s v="17"/>
    <s v="17"/>
    <n v="2"/>
    <n v="8.333333333333334"/>
    <n v="0"/>
    <n v="0"/>
    <n v="0"/>
    <n v="0"/>
    <n v="22"/>
    <n v="91.66666666666667"/>
    <n v="24"/>
  </r>
  <r>
    <s v="tonyrios_pr"/>
    <s v="tonyrios_pr"/>
    <m/>
    <m/>
    <m/>
    <m/>
    <m/>
    <m/>
    <m/>
    <m/>
    <s v="No"/>
    <n v="175"/>
    <m/>
    <m/>
    <x v="1"/>
    <d v="2019-02-13T01:27:34.000"/>
    <s v="Bottle bill expansion draws municipal and MRF concern - Resource Recycling News https://t.co/1DcNlRZq4s"/>
    <s v="https://resource-recycling.com/recycling/2019/02/12/bottle-bill-expansion-draws-municipal-and-mrf-concern/"/>
    <s v="resource-recycling.com"/>
    <x v="0"/>
    <m/>
    <s v="http://pbs.twimg.com/profile_images/994051799324610560/zduiyrK6_normal.jpg"/>
    <x v="107"/>
    <s v="https://twitter.com/#!/tonyrios_pr/status/1095494660217294848"/>
    <m/>
    <m/>
    <s v="1095494660217294848"/>
    <m/>
    <b v="0"/>
    <n v="0"/>
    <s v=""/>
    <b v="0"/>
    <s v="en"/>
    <m/>
    <s v=""/>
    <b v="0"/>
    <n v="0"/>
    <s v=""/>
    <s v="Twitter Web Client"/>
    <b v="0"/>
    <s v="1095494660217294848"/>
    <s v="Tweet"/>
    <n v="0"/>
    <n v="0"/>
    <m/>
    <m/>
    <m/>
    <m/>
    <m/>
    <m/>
    <m/>
    <m/>
    <n v="1"/>
    <s v="1"/>
    <s v="1"/>
    <n v="0"/>
    <n v="0"/>
    <n v="1"/>
    <n v="9.090909090909092"/>
    <n v="0"/>
    <n v="0"/>
    <n v="10"/>
    <n v="90.9090909090909"/>
    <n v="11"/>
  </r>
  <r>
    <s v="billfinchbpt"/>
    <s v="billfinchbpt"/>
    <m/>
    <m/>
    <m/>
    <m/>
    <m/>
    <m/>
    <m/>
    <m/>
    <s v="No"/>
    <n v="176"/>
    <m/>
    <m/>
    <x v="1"/>
    <d v="2019-02-13T04:53:40.000"/>
    <s v="Its time Connecticut improved and expanded our Bottle Bill. https://t.co/w6G4YZFCKj"/>
    <s v="https://www.npr.org/sections/thesalt/2019/02/04/688656261/oregon-bottle-deposit-system-hits-90-percent-redemption-rate"/>
    <s v="npr.org"/>
    <x v="0"/>
    <m/>
    <s v="http://pbs.twimg.com/profile_images/612302117965967360/pxTf_7Jg_normal.jpg"/>
    <x v="108"/>
    <s v="https://twitter.com/#!/billfinchbpt/status/1095546524753379328"/>
    <m/>
    <m/>
    <s v="1095546524753379328"/>
    <m/>
    <b v="0"/>
    <n v="2"/>
    <s v=""/>
    <b v="0"/>
    <s v="en"/>
    <m/>
    <s v=""/>
    <b v="0"/>
    <n v="1"/>
    <s v=""/>
    <s v="Facebook"/>
    <b v="0"/>
    <s v="1095546524753379328"/>
    <s v="Tweet"/>
    <n v="0"/>
    <n v="0"/>
    <m/>
    <m/>
    <m/>
    <m/>
    <m/>
    <m/>
    <m/>
    <m/>
    <n v="1"/>
    <s v="24"/>
    <s v="24"/>
    <n v="1"/>
    <n v="11.11111111111111"/>
    <n v="0"/>
    <n v="0"/>
    <n v="0"/>
    <n v="0"/>
    <n v="8"/>
    <n v="88.88888888888889"/>
    <n v="9"/>
  </r>
  <r>
    <s v="cryen4"/>
    <s v="billfinchbpt"/>
    <m/>
    <m/>
    <m/>
    <m/>
    <m/>
    <m/>
    <m/>
    <m/>
    <s v="No"/>
    <n v="177"/>
    <m/>
    <m/>
    <x v="0"/>
    <d v="2019-02-13T05:23:38.000"/>
    <s v="RT @Billfinchbpt: Its time Connecticut improved and expanded our Bottle Bill. https://t.co/w6G4YZFCKj"/>
    <s v="https://www.npr.org/sections/thesalt/2019/02/04/688656261/oregon-bottle-deposit-system-hits-90-percent-redemption-rate"/>
    <s v="npr.org"/>
    <x v="0"/>
    <m/>
    <s v="http://pbs.twimg.com/profile_images/1091026101185531906/6yMUmClL_normal.jpg"/>
    <x v="109"/>
    <s v="https://twitter.com/#!/cryen4/status/1095554067097681920"/>
    <m/>
    <m/>
    <s v="1095554067097681920"/>
    <m/>
    <b v="0"/>
    <n v="0"/>
    <s v=""/>
    <b v="0"/>
    <s v="en"/>
    <m/>
    <s v=""/>
    <b v="0"/>
    <n v="1"/>
    <s v="1095546524753379328"/>
    <s v="Twitter for Android"/>
    <b v="0"/>
    <s v="1095546524753379328"/>
    <s v="Tweet"/>
    <n v="0"/>
    <n v="0"/>
    <m/>
    <m/>
    <m/>
    <m/>
    <m/>
    <m/>
    <m/>
    <m/>
    <n v="1"/>
    <s v="24"/>
    <s v="24"/>
    <n v="1"/>
    <n v="9.090909090909092"/>
    <n v="0"/>
    <n v="0"/>
    <n v="0"/>
    <n v="0"/>
    <n v="10"/>
    <n v="90.9090909090909"/>
    <n v="11"/>
  </r>
  <r>
    <s v="joeannh"/>
    <s v="joeannh"/>
    <m/>
    <m/>
    <m/>
    <m/>
    <m/>
    <m/>
    <m/>
    <m/>
    <s v="No"/>
    <n v="178"/>
    <m/>
    <m/>
    <x v="1"/>
    <d v="2019-02-13T12:46:25.000"/>
    <s v="Add nips to bottle bill! Go Gloucester! https://t.co/G2CyqDNbnj |"/>
    <s v="https://www.gloucestertimes.com/news/local_news/a-way-to-nix-nip-litter-council-considers-resolution-to/article_ffca6d02-d4c2-590f-bd19-3a7d51cca4d0.html"/>
    <s v="gloucestertimes.com"/>
    <x v="0"/>
    <m/>
    <s v="http://pbs.twimg.com/profile_images/1094236373576491009/F3pzZE6a_normal.jpg"/>
    <x v="110"/>
    <s v="https://twitter.com/#!/joeannh/status/1095665497780174848"/>
    <m/>
    <m/>
    <s v="1095665497780174848"/>
    <m/>
    <b v="0"/>
    <n v="1"/>
    <s v=""/>
    <b v="0"/>
    <s v="en"/>
    <m/>
    <s v=""/>
    <b v="0"/>
    <n v="0"/>
    <s v=""/>
    <s v="Twitter Web Client"/>
    <b v="0"/>
    <s v="1095665497780174848"/>
    <s v="Tweet"/>
    <n v="0"/>
    <n v="0"/>
    <m/>
    <m/>
    <m/>
    <m/>
    <m/>
    <m/>
    <m/>
    <m/>
    <n v="1"/>
    <s v="1"/>
    <s v="1"/>
    <n v="0"/>
    <n v="0"/>
    <n v="0"/>
    <n v="0"/>
    <n v="0"/>
    <n v="0"/>
    <n v="7"/>
    <n v="100"/>
    <n v="7"/>
  </r>
  <r>
    <s v="lwvneedhamma"/>
    <s v="masssierraclub"/>
    <m/>
    <m/>
    <m/>
    <m/>
    <m/>
    <m/>
    <m/>
    <m/>
    <s v="No"/>
    <n v="179"/>
    <m/>
    <m/>
    <x v="0"/>
    <d v="2019-02-13T18:04:33.000"/>
    <s v="An expanded bottle bill ballot question was defeated in 2014, but litter is still a problem in Gloucester and throughout the state. @Janet_MASSPIRG @MassSierraClub https://t.co/BQy56cfpCZ"/>
    <s v="https://www.gloucestertimes.com/news/local_news/a-way-to-nix-nip-litter-council-considers-resolution-to/article_ffca6d02-d4c2-590f-bd19-3a7d51cca4d0.html"/>
    <s v="gloucestertimes.com"/>
    <x v="0"/>
    <m/>
    <s v="http://pbs.twimg.com/profile_images/1043916834188218373/M0yJhZjc_normal.jpg"/>
    <x v="111"/>
    <s v="https://twitter.com/#!/lwvneedhamma/status/1095745558613053441"/>
    <m/>
    <m/>
    <s v="1095745558613053441"/>
    <m/>
    <b v="0"/>
    <n v="4"/>
    <s v=""/>
    <b v="0"/>
    <s v="en"/>
    <m/>
    <s v=""/>
    <b v="0"/>
    <n v="0"/>
    <s v=""/>
    <s v="Twitter Web Client"/>
    <b v="0"/>
    <s v="1095745558613053441"/>
    <s v="Tweet"/>
    <n v="0"/>
    <n v="0"/>
    <m/>
    <m/>
    <m/>
    <m/>
    <m/>
    <m/>
    <m/>
    <m/>
    <n v="1"/>
    <s v="16"/>
    <s v="16"/>
    <m/>
    <m/>
    <m/>
    <m/>
    <m/>
    <m/>
    <m/>
    <m/>
    <m/>
  </r>
  <r>
    <s v="nwecotours"/>
    <s v="nwecotours"/>
    <m/>
    <m/>
    <m/>
    <m/>
    <m/>
    <m/>
    <m/>
    <m/>
    <s v="No"/>
    <n v="181"/>
    <m/>
    <m/>
    <x v="1"/>
    <d v="2019-02-13T18:11:55.000"/>
    <s v="Because #Oregon has had a bottle bill since I was born! #reduce #reuse #Recycle #rethink https://t.co/xb2XGNRi6O"/>
    <s v="https://twitter.com/NRDC/status/1095502852850622464"/>
    <s v="twitter.com"/>
    <x v="18"/>
    <m/>
    <s v="http://pbs.twimg.com/profile_images/638827582545260544/97yEhf_o_normal.jpg"/>
    <x v="112"/>
    <s v="https://twitter.com/#!/nwecotours/status/1095747413149544448"/>
    <m/>
    <m/>
    <s v="1095747413149544448"/>
    <m/>
    <b v="0"/>
    <n v="0"/>
    <s v=""/>
    <b v="1"/>
    <s v="en"/>
    <m/>
    <s v="1095502852850622464"/>
    <b v="0"/>
    <n v="0"/>
    <s v=""/>
    <s v="Twitter for Android"/>
    <b v="0"/>
    <s v="1095747413149544448"/>
    <s v="Tweet"/>
    <n v="0"/>
    <n v="0"/>
    <m/>
    <m/>
    <m/>
    <m/>
    <m/>
    <m/>
    <m/>
    <m/>
    <n v="1"/>
    <s v="1"/>
    <s v="1"/>
    <n v="0"/>
    <n v="0"/>
    <n v="0"/>
    <n v="0"/>
    <n v="0"/>
    <n v="0"/>
    <n v="15"/>
    <n v="100"/>
    <n v="15"/>
  </r>
  <r>
    <s v="branbrez"/>
    <s v="branbrez"/>
    <m/>
    <m/>
    <m/>
    <m/>
    <m/>
    <m/>
    <m/>
    <m/>
    <s v="No"/>
    <n v="182"/>
    <m/>
    <m/>
    <x v="1"/>
    <d v="2019-02-14T05:41:17.000"/>
    <s v="While working for KGW, he produced a documentary on pollution in Oregon, which helped to spur environmental cleanup of air and water ways. As Governor he led the clean-up of the Willamette River, passed the Bottle Bill, passed laws establishing public ownership of Oregon Beaches"/>
    <m/>
    <m/>
    <x v="0"/>
    <m/>
    <s v="http://pbs.twimg.com/profile_images/1043158237632126976/1l9xZ3sc_normal.jpg"/>
    <x v="113"/>
    <s v="https://twitter.com/#!/branbrez/status/1095920895669952512"/>
    <m/>
    <m/>
    <s v="1095920895669952512"/>
    <s v="1095916955167383553"/>
    <b v="0"/>
    <n v="0"/>
    <s v="410894500"/>
    <b v="0"/>
    <s v="en"/>
    <m/>
    <s v=""/>
    <b v="0"/>
    <n v="0"/>
    <s v=""/>
    <s v="Twitter for iPhone"/>
    <b v="0"/>
    <s v="1095916955167383553"/>
    <s v="Tweet"/>
    <n v="0"/>
    <n v="0"/>
    <m/>
    <m/>
    <m/>
    <m/>
    <m/>
    <m/>
    <m/>
    <m/>
    <n v="1"/>
    <s v="1"/>
    <s v="1"/>
    <n v="3"/>
    <n v="6.521739130434782"/>
    <n v="0"/>
    <n v="0"/>
    <n v="0"/>
    <n v="0"/>
    <n v="43"/>
    <n v="93.47826086956522"/>
    <n v="46"/>
  </r>
  <r>
    <s v="rrecycling"/>
    <s v="rrecycling"/>
    <m/>
    <m/>
    <m/>
    <m/>
    <m/>
    <m/>
    <m/>
    <m/>
    <s v="No"/>
    <n v="183"/>
    <m/>
    <m/>
    <x v="1"/>
    <d v="2019-02-12T20:21:31.000"/>
    <s v="New York bottle bill expansion draws #recycling stakeholder concern. https://t.co/PeCINFuXt4 https://t.co/3zWL0ib5XM"/>
    <s v="https://resource-recycling.com/recycling/2019/02/12/bottle-bill-expansion-draws-municipal-and-mrf-concern/"/>
    <s v="resource-recycling.com"/>
    <x v="19"/>
    <s v="https://pbs.twimg.com/media/DzO0idIWoAAst1L.jpg"/>
    <s v="https://pbs.twimg.com/media/DzO0idIWoAAst1L.jpg"/>
    <x v="114"/>
    <s v="https://twitter.com/#!/rrecycling/status/1095417640133242886"/>
    <m/>
    <m/>
    <s v="1095417640133242886"/>
    <m/>
    <b v="0"/>
    <n v="0"/>
    <s v=""/>
    <b v="0"/>
    <s v="en"/>
    <m/>
    <s v=""/>
    <b v="0"/>
    <n v="0"/>
    <s v=""/>
    <s v="Buffer"/>
    <b v="0"/>
    <s v="1095417640133242886"/>
    <s v="Tweet"/>
    <n v="0"/>
    <n v="0"/>
    <m/>
    <m/>
    <m/>
    <m/>
    <m/>
    <m/>
    <m/>
    <m/>
    <n v="1"/>
    <s v="7"/>
    <s v="7"/>
    <n v="0"/>
    <n v="0"/>
    <n v="1"/>
    <n v="11.11111111111111"/>
    <n v="0"/>
    <n v="0"/>
    <n v="8"/>
    <n v="88.88888888888889"/>
    <n v="9"/>
  </r>
  <r>
    <s v="wastecounter"/>
    <s v="rrecycling"/>
    <m/>
    <m/>
    <m/>
    <m/>
    <m/>
    <m/>
    <m/>
    <m/>
    <s v="No"/>
    <n v="184"/>
    <m/>
    <m/>
    <x v="0"/>
    <d v="2019-02-12T22:08:27.000"/>
    <s v=".@rrecycling reports curbside recycling industry is fighting expanded bottle bill in NY because it will remove PET bottles - one of  few valuable needles in mixed blue bin haystack. But curbside is failing to prevent #plasticpollution &amp;amp; grow PET recycling  https://t.co/TVO5gSj5eg"/>
    <s v="https://resource-recycling.com/recycling/2019/02/12/bottle-bill-expansion-draws-municipal-and-mrf-concern/"/>
    <s v="resource-recycling.com"/>
    <x v="20"/>
    <m/>
    <s v="http://pbs.twimg.com/profile_images/967391277569355776/mF5_zZdO_normal.jpg"/>
    <x v="115"/>
    <s v="https://twitter.com/#!/wastecounter/status/1095444547058814976"/>
    <m/>
    <m/>
    <s v="1095444547058814976"/>
    <s v="1093534602268790784"/>
    <b v="0"/>
    <n v="0"/>
    <s v="967374973546455040"/>
    <b v="0"/>
    <s v="en"/>
    <m/>
    <s v=""/>
    <b v="0"/>
    <n v="0"/>
    <s v=""/>
    <s v="Twitter Web Client"/>
    <b v="0"/>
    <s v="1093534602268790784"/>
    <s v="Tweet"/>
    <n v="0"/>
    <n v="0"/>
    <m/>
    <m/>
    <m/>
    <m/>
    <m/>
    <m/>
    <m/>
    <m/>
    <n v="1"/>
    <s v="7"/>
    <s v="7"/>
    <n v="1"/>
    <n v="2.5641025641025643"/>
    <n v="1"/>
    <n v="2.5641025641025643"/>
    <n v="0"/>
    <n v="0"/>
    <n v="37"/>
    <n v="94.87179487179488"/>
    <n v="39"/>
  </r>
  <r>
    <s v="wastecounter"/>
    <s v="timesfreepress"/>
    <m/>
    <m/>
    <m/>
    <m/>
    <m/>
    <m/>
    <m/>
    <m/>
    <s v="No"/>
    <n v="185"/>
    <m/>
    <m/>
    <x v="0"/>
    <d v="2019-02-14T14:36:54.000"/>
    <s v="Trash piling up faster than volunteers can clean it in USA! Neither volunteers nor recycling are solution to #plasticpollution Laws needed now to hold producers &amp;amp; retailers responsible for their packaging waste. Bottle bill obvious 1st step.https://t.co/NejewrzxsF @timesfreepress"/>
    <s v="https://www.timesfreepress.com/news/local/story/2019/feb/13/chattanoogcreek-still-full-trash-despite-volu/488647/"/>
    <s v="timesfreepress.com"/>
    <x v="20"/>
    <m/>
    <s v="http://pbs.twimg.com/profile_images/967391277569355776/mF5_zZdO_normal.jpg"/>
    <x v="116"/>
    <s v="https://twitter.com/#!/wastecounter/status/1096055688495738881"/>
    <m/>
    <m/>
    <s v="1096055688495738881"/>
    <m/>
    <b v="0"/>
    <n v="3"/>
    <s v=""/>
    <b v="0"/>
    <s v="en"/>
    <m/>
    <s v=""/>
    <b v="0"/>
    <n v="2"/>
    <s v=""/>
    <s v="Twitter for iPhone"/>
    <b v="0"/>
    <s v="1096055688495738881"/>
    <s v="Tweet"/>
    <n v="0"/>
    <n v="0"/>
    <m/>
    <m/>
    <m/>
    <m/>
    <m/>
    <m/>
    <m/>
    <m/>
    <n v="1"/>
    <s v="7"/>
    <s v="7"/>
    <n v="2"/>
    <n v="4.761904761904762"/>
    <n v="2"/>
    <n v="4.761904761904762"/>
    <n v="0"/>
    <n v="0"/>
    <n v="38"/>
    <n v="90.47619047619048"/>
    <n v="42"/>
  </r>
  <r>
    <s v="ltterfreephilly"/>
    <s v="wastecounter"/>
    <m/>
    <m/>
    <m/>
    <m/>
    <m/>
    <m/>
    <m/>
    <m/>
    <s v="No"/>
    <n v="186"/>
    <m/>
    <m/>
    <x v="0"/>
    <d v="2019-02-14T14:47:30.000"/>
    <s v="RT @WasteCounter: Trash piling up faster than volunteers can clean it in USA! Neither volunteers nor recycling are solution to #plasticpoll…"/>
    <m/>
    <m/>
    <x v="0"/>
    <m/>
    <s v="http://pbs.twimg.com/profile_images/1091493741934854144/ZtKwAaSc_normal.jpg"/>
    <x v="117"/>
    <s v="https://twitter.com/#!/ltterfreephilly/status/1096058356396118019"/>
    <m/>
    <m/>
    <s v="1096058356396118019"/>
    <m/>
    <b v="0"/>
    <n v="0"/>
    <s v=""/>
    <b v="0"/>
    <s v="en"/>
    <m/>
    <s v=""/>
    <b v="0"/>
    <n v="2"/>
    <s v="1096055688495738881"/>
    <s v="Twitter Web Client"/>
    <b v="0"/>
    <s v="1096055688495738881"/>
    <s v="Tweet"/>
    <n v="0"/>
    <n v="0"/>
    <m/>
    <m/>
    <m/>
    <m/>
    <m/>
    <m/>
    <m/>
    <m/>
    <n v="1"/>
    <s v="7"/>
    <s v="7"/>
    <n v="2"/>
    <n v="9.523809523809524"/>
    <n v="1"/>
    <n v="4.761904761904762"/>
    <n v="0"/>
    <n v="0"/>
    <n v="18"/>
    <n v="85.71428571428571"/>
    <n v="21"/>
  </r>
  <r>
    <s v="gra_zer"/>
    <s v="wastecounter"/>
    <m/>
    <m/>
    <m/>
    <m/>
    <m/>
    <m/>
    <m/>
    <m/>
    <s v="No"/>
    <n v="187"/>
    <m/>
    <m/>
    <x v="0"/>
    <d v="2019-02-14T15:16:47.000"/>
    <s v="RT @WasteCounter: Trash piling up faster than volunteers can clean it in USA! Neither volunteers nor recycling are solution to #plasticpoll…"/>
    <m/>
    <m/>
    <x v="0"/>
    <m/>
    <s v="http://pbs.twimg.com/profile_images/864220615422726144/F3M8Co7J_normal.jpg"/>
    <x v="118"/>
    <s v="https://twitter.com/#!/gra_zer/status/1096065725213622273"/>
    <m/>
    <m/>
    <s v="1096065725213622273"/>
    <m/>
    <b v="0"/>
    <n v="0"/>
    <s v=""/>
    <b v="0"/>
    <s v="en"/>
    <m/>
    <s v=""/>
    <b v="0"/>
    <n v="2"/>
    <s v="1096055688495738881"/>
    <s v="Twitter for Android"/>
    <b v="0"/>
    <s v="1096055688495738881"/>
    <s v="Tweet"/>
    <n v="0"/>
    <n v="0"/>
    <m/>
    <m/>
    <m/>
    <m/>
    <m/>
    <m/>
    <m/>
    <m/>
    <n v="1"/>
    <s v="7"/>
    <s v="7"/>
    <n v="2"/>
    <n v="9.523809523809524"/>
    <n v="1"/>
    <n v="4.761904761904762"/>
    <n v="0"/>
    <n v="0"/>
    <n v="18"/>
    <n v="85.71428571428571"/>
    <n v="21"/>
  </r>
  <r>
    <s v="mhartnettradio"/>
    <s v="mhartnettradio"/>
    <m/>
    <m/>
    <m/>
    <m/>
    <m/>
    <m/>
    <m/>
    <m/>
    <s v="No"/>
    <n v="188"/>
    <m/>
    <m/>
    <x v="1"/>
    <d v="2019-02-14T18:37:23.000"/>
    <s v="The Exchange, February 13, 2019, Civil Rights, Intellectual Diversity, Bottle Bill https://t.co/KzkdCuQb75"/>
    <s v="http://tinyurl.com/redirect.php?num=yxzydgsl"/>
    <s v="tinyurl.com"/>
    <x v="0"/>
    <m/>
    <s v="http://pbs.twimg.com/profile_images/2653646660/d8b387eb961bb8c444750bf70b57f33d_normal.png"/>
    <x v="119"/>
    <s v="https://twitter.com/#!/mhartnettradio/status/1096116209425305602"/>
    <m/>
    <m/>
    <s v="1096116209425305602"/>
    <m/>
    <b v="0"/>
    <n v="0"/>
    <s v=""/>
    <b v="0"/>
    <s v="en"/>
    <m/>
    <s v=""/>
    <b v="0"/>
    <n v="0"/>
    <s v=""/>
    <s v="Twitter Web Client"/>
    <b v="0"/>
    <s v="1096116209425305602"/>
    <s v="Tweet"/>
    <n v="0"/>
    <n v="0"/>
    <m/>
    <m/>
    <m/>
    <m/>
    <m/>
    <m/>
    <m/>
    <m/>
    <n v="1"/>
    <s v="1"/>
    <s v="1"/>
    <n v="0"/>
    <n v="0"/>
    <n v="0"/>
    <n v="0"/>
    <n v="0"/>
    <n v="0"/>
    <n v="11"/>
    <n v="100"/>
    <n v="11"/>
  </r>
  <r>
    <s v="nerecycling"/>
    <s v="nerecycling"/>
    <m/>
    <m/>
    <m/>
    <m/>
    <m/>
    <m/>
    <m/>
    <m/>
    <s v="No"/>
    <n v="189"/>
    <m/>
    <m/>
    <x v="1"/>
    <d v="2019-02-14T20:30:12.000"/>
    <s v="https://t.co/GzQrM194Kk"/>
    <s v="https://resource-recycling.com/recycling/2019/02/12/bottle-bill-expansion-draws-municipal-and-mrf-concern/"/>
    <s v="resource-recycling.com"/>
    <x v="0"/>
    <m/>
    <s v="http://pbs.twimg.com/profile_images/448162267981307904/d_OHmzXd_normal.jpeg"/>
    <x v="120"/>
    <s v="https://twitter.com/#!/nerecycling/status/1096144600148914176"/>
    <m/>
    <m/>
    <s v="1096144600148914176"/>
    <m/>
    <b v="0"/>
    <n v="0"/>
    <s v=""/>
    <b v="0"/>
    <s v="und"/>
    <m/>
    <s v=""/>
    <b v="0"/>
    <n v="0"/>
    <s v=""/>
    <s v="Twitter Web Client"/>
    <b v="0"/>
    <s v="1096144600148914176"/>
    <s v="Tweet"/>
    <n v="0"/>
    <n v="0"/>
    <m/>
    <m/>
    <m/>
    <m/>
    <m/>
    <m/>
    <m/>
    <m/>
    <n v="1"/>
    <s v="1"/>
    <s v="1"/>
    <n v="0"/>
    <n v="0"/>
    <n v="0"/>
    <n v="0"/>
    <n v="0"/>
    <n v="0"/>
    <n v="0"/>
    <n v="0"/>
    <n v="0"/>
  </r>
  <r>
    <s v="john_moorman_jr"/>
    <s v="john_moorman_jr"/>
    <m/>
    <m/>
    <m/>
    <m/>
    <m/>
    <m/>
    <m/>
    <m/>
    <s v="No"/>
    <n v="190"/>
    <m/>
    <m/>
    <x v="1"/>
    <d v="2019-02-14T21:43:00.000"/>
    <s v="Bottle bill moving in Iowa Senate https://t.co/MqmVZH0Csf"/>
    <s v="https://www.newsbreakapp.com/bottle-bill-moving-in-iowa-senate?id=0Kw9leR8&amp;s=a99&amp;pd=44052652"/>
    <s v="newsbreakapp.com"/>
    <x v="0"/>
    <m/>
    <s v="http://pbs.twimg.com/profile_images/1295142140/MysticTrain_normal.jpg"/>
    <x v="121"/>
    <s v="https://twitter.com/#!/john_moorman_jr/status/1096162920139055104"/>
    <m/>
    <m/>
    <s v="1096162920139055104"/>
    <m/>
    <b v="0"/>
    <n v="0"/>
    <s v=""/>
    <b v="0"/>
    <s v="en"/>
    <m/>
    <s v=""/>
    <b v="0"/>
    <n v="0"/>
    <s v=""/>
    <s v="Facebook"/>
    <b v="0"/>
    <s v="1096162920139055104"/>
    <s v="Tweet"/>
    <n v="0"/>
    <n v="0"/>
    <m/>
    <m/>
    <m/>
    <m/>
    <m/>
    <m/>
    <m/>
    <m/>
    <n v="1"/>
    <s v="1"/>
    <s v="1"/>
    <n v="0"/>
    <n v="0"/>
    <n v="0"/>
    <n v="0"/>
    <n v="0"/>
    <n v="0"/>
    <n v="6"/>
    <n v="100"/>
    <n v="6"/>
  </r>
  <r>
    <s v="wawarah"/>
    <s v="wastecounter"/>
    <m/>
    <m/>
    <m/>
    <m/>
    <m/>
    <m/>
    <m/>
    <m/>
    <s v="No"/>
    <n v="191"/>
    <m/>
    <m/>
    <x v="0"/>
    <d v="2019-02-15T04:59:57.000"/>
    <s v="RT @WasteCounter: Trash piling up faster than volunteers can clean it in USA! Neither volunteers nor recycling are solution to #plasticpoll…"/>
    <m/>
    <m/>
    <x v="0"/>
    <m/>
    <s v="http://pbs.twimg.com/profile_images/616638763716882432/WQvDiKJQ_normal.jpg"/>
    <x v="122"/>
    <s v="https://twitter.com/#!/wawarah/status/1096272882311749632"/>
    <m/>
    <m/>
    <s v="1096272882311749632"/>
    <m/>
    <b v="0"/>
    <n v="0"/>
    <s v=""/>
    <b v="0"/>
    <s v="en"/>
    <m/>
    <s v=""/>
    <b v="0"/>
    <n v="4"/>
    <s v="1096055688495738881"/>
    <s v="Twitter for iPhone"/>
    <b v="0"/>
    <s v="1096055688495738881"/>
    <s v="Tweet"/>
    <n v="0"/>
    <n v="0"/>
    <m/>
    <m/>
    <m/>
    <m/>
    <m/>
    <m/>
    <m/>
    <m/>
    <n v="1"/>
    <s v="7"/>
    <s v="7"/>
    <n v="2"/>
    <n v="9.523809523809524"/>
    <n v="1"/>
    <n v="4.761904761904762"/>
    <n v="0"/>
    <n v="0"/>
    <n v="18"/>
    <n v="85.71428571428571"/>
    <n v="21"/>
  </r>
  <r>
    <s v="ldsdemsoregon"/>
    <s v="ldsdemsoregon"/>
    <m/>
    <m/>
    <m/>
    <m/>
    <m/>
    <m/>
    <m/>
    <m/>
    <s v="No"/>
    <n v="192"/>
    <m/>
    <m/>
    <x v="1"/>
    <d v="2019-02-15T05:41:43.000"/>
    <s v="We love Oregon because she flies with her own wings. From the bottle bill to vote by mail she's been a national leader. #HappyBirthdayOregon https://t.co/Gv2dwJcU3a"/>
    <m/>
    <m/>
    <x v="21"/>
    <s v="https://pbs.twimg.com/media/DzbH7qTUUAIogUp.jpg"/>
    <s v="https://pbs.twimg.com/media/DzbH7qTUUAIogUp.jpg"/>
    <x v="123"/>
    <s v="https://twitter.com/#!/ldsdemsoregon/status/1096283391337496577"/>
    <m/>
    <m/>
    <s v="1096283391337496577"/>
    <m/>
    <b v="0"/>
    <n v="3"/>
    <s v=""/>
    <b v="0"/>
    <s v="en"/>
    <m/>
    <s v=""/>
    <b v="0"/>
    <n v="0"/>
    <s v=""/>
    <s v="Twitter for Android"/>
    <b v="0"/>
    <s v="1096283391337496577"/>
    <s v="Tweet"/>
    <n v="0"/>
    <n v="0"/>
    <m/>
    <m/>
    <m/>
    <m/>
    <m/>
    <m/>
    <m/>
    <m/>
    <n v="1"/>
    <s v="1"/>
    <s v="1"/>
    <n v="1"/>
    <n v="4.166666666666667"/>
    <n v="0"/>
    <n v="0"/>
    <n v="0"/>
    <n v="0"/>
    <n v="23"/>
    <n v="95.83333333333333"/>
    <n v="24"/>
  </r>
  <r>
    <s v="scrapindustry"/>
    <s v="scrapindustry"/>
    <m/>
    <m/>
    <m/>
    <m/>
    <m/>
    <m/>
    <m/>
    <m/>
    <s v="No"/>
    <n v="193"/>
    <m/>
    <m/>
    <x v="1"/>
    <d v="2019-02-08T06:49:02.000"/>
    <s v="Expand Connecticut’s Bottle Bill, Reduce Plastic Waste: Single-use plastic bags are getting the most attention, as these bags have a working life of 15 minutes and then they enter the plastic waste stream. https://t.co/E7elQw85T2"/>
    <s v="https://www.scrapmonster.com/news/expand-connecticuts-bottle-bill-reduce-plastic-waste/1/70392?utm_source=dlvr.it&amp;utm_medium=twitter"/>
    <s v="scrapmonster.com"/>
    <x v="0"/>
    <m/>
    <s v="http://pbs.twimg.com/profile_images/2623937172/acn2bi822bff2uv64qr3_normal.png"/>
    <x v="124"/>
    <s v="https://twitter.com/#!/scrapindustry/status/1093763618489782272"/>
    <m/>
    <m/>
    <s v="1093763618489782272"/>
    <m/>
    <b v="0"/>
    <n v="0"/>
    <s v=""/>
    <b v="0"/>
    <s v="en"/>
    <m/>
    <s v=""/>
    <b v="0"/>
    <n v="0"/>
    <s v=""/>
    <s v="dlvr.it"/>
    <b v="0"/>
    <s v="1093763618489782272"/>
    <s v="Tweet"/>
    <n v="0"/>
    <n v="0"/>
    <m/>
    <m/>
    <m/>
    <m/>
    <m/>
    <m/>
    <m/>
    <m/>
    <n v="2"/>
    <s v="1"/>
    <s v="1"/>
    <n v="0"/>
    <n v="0"/>
    <n v="2"/>
    <n v="5.714285714285714"/>
    <n v="0"/>
    <n v="0"/>
    <n v="33"/>
    <n v="94.28571428571429"/>
    <n v="35"/>
  </r>
  <r>
    <s v="scrapindustry"/>
    <s v="scrapindustry"/>
    <m/>
    <m/>
    <m/>
    <m/>
    <m/>
    <m/>
    <m/>
    <m/>
    <s v="No"/>
    <n v="194"/>
    <m/>
    <m/>
    <x v="1"/>
    <d v="2019-02-15T06:49:32.000"/>
    <s v="RT @scrapindustry: Expand Connecticut’s Bottle Bill, Reduce Plastic Waste: Single-use plastic bags are getting the most attention, as these…"/>
    <m/>
    <m/>
    <x v="0"/>
    <m/>
    <s v="http://pbs.twimg.com/profile_images/2623937172/acn2bi822bff2uv64qr3_normal.png"/>
    <x v="125"/>
    <s v="https://twitter.com/#!/scrapindustry/status/1096300460242132992"/>
    <m/>
    <m/>
    <s v="1096300460242132992"/>
    <m/>
    <b v="0"/>
    <n v="0"/>
    <s v=""/>
    <b v="0"/>
    <s v="en"/>
    <m/>
    <s v=""/>
    <b v="0"/>
    <n v="1"/>
    <s v="1093763618489782272"/>
    <s v="dlvr.it"/>
    <b v="0"/>
    <s v="1093763618489782272"/>
    <s v="Tweet"/>
    <n v="0"/>
    <n v="0"/>
    <m/>
    <m/>
    <m/>
    <m/>
    <m/>
    <m/>
    <m/>
    <m/>
    <n v="2"/>
    <s v="1"/>
    <s v="1"/>
    <n v="0"/>
    <n v="0"/>
    <n v="1"/>
    <n v="4.761904761904762"/>
    <n v="0"/>
    <n v="0"/>
    <n v="20"/>
    <n v="95.23809523809524"/>
    <n v="21"/>
  </r>
  <r>
    <s v="uporoff"/>
    <s v="wastecounter"/>
    <m/>
    <m/>
    <m/>
    <m/>
    <m/>
    <m/>
    <m/>
    <m/>
    <s v="No"/>
    <n v="195"/>
    <m/>
    <m/>
    <x v="0"/>
    <d v="2019-02-15T14:12:15.000"/>
    <s v="RT @WasteCounter: Trash piling up faster than volunteers can clean it in USA! Neither volunteers nor recycling are solution to #plasticpoll…"/>
    <m/>
    <m/>
    <x v="0"/>
    <m/>
    <s v="http://pbs.twimg.com/profile_images/666452894699253760/rTrjYsW5_normal.jpg"/>
    <x v="126"/>
    <s v="https://twitter.com/#!/uporoff/status/1096411873430437888"/>
    <m/>
    <m/>
    <s v="1096411873430437888"/>
    <m/>
    <b v="0"/>
    <n v="0"/>
    <s v=""/>
    <b v="0"/>
    <s v="en"/>
    <m/>
    <s v=""/>
    <b v="0"/>
    <n v="4"/>
    <s v="1096055688495738881"/>
    <s v="Twitter Web Client"/>
    <b v="0"/>
    <s v="1096055688495738881"/>
    <s v="Tweet"/>
    <n v="0"/>
    <n v="0"/>
    <m/>
    <m/>
    <m/>
    <m/>
    <m/>
    <m/>
    <m/>
    <m/>
    <n v="1"/>
    <s v="7"/>
    <s v="7"/>
    <n v="2"/>
    <n v="9.523809523809524"/>
    <n v="1"/>
    <n v="4.761904761904762"/>
    <n v="0"/>
    <n v="0"/>
    <n v="18"/>
    <n v="85.71428571428571"/>
    <n v="21"/>
  </r>
  <r>
    <s v="iowabottlebill"/>
    <s v="dmregister"/>
    <m/>
    <m/>
    <m/>
    <m/>
    <m/>
    <m/>
    <m/>
    <m/>
    <s v="No"/>
    <n v="196"/>
    <m/>
    <m/>
    <x v="0"/>
    <d v="2019-02-04T23:16:44.000"/>
    <s v="Thanks @Claire4Iowa for supporting @IowaBottleBill!  Via @DMRegister https://t.co/7b0GW1LGe5 #bottlebill #Iowa"/>
    <s v="https://www.desmoinesregister.com/story/opinion/2019/01/24/celsi-bottle-bill-needs-encourage-recycling/2668691002/"/>
    <s v="desmoinesregister.com"/>
    <x v="22"/>
    <m/>
    <s v="http://pbs.twimg.com/profile_images/1841487869/better_bottle_bill_twitter_normal.jpg"/>
    <x v="127"/>
    <s v="https://twitter.com/#!/iowabottlebill/status/1092562629724459008"/>
    <m/>
    <m/>
    <s v="1092562629724459008"/>
    <m/>
    <b v="0"/>
    <n v="0"/>
    <s v=""/>
    <b v="0"/>
    <s v="en"/>
    <m/>
    <s v=""/>
    <b v="0"/>
    <n v="0"/>
    <s v=""/>
    <s v="Hootsuite Inc."/>
    <b v="0"/>
    <s v="1092562629724459008"/>
    <s v="Tweet"/>
    <n v="0"/>
    <n v="0"/>
    <m/>
    <m/>
    <m/>
    <m/>
    <m/>
    <m/>
    <m/>
    <m/>
    <n v="1"/>
    <s v="2"/>
    <s v="2"/>
    <m/>
    <m/>
    <m/>
    <m/>
    <m/>
    <m/>
    <m/>
    <m/>
    <m/>
  </r>
  <r>
    <s v="iowabottlebill"/>
    <s v="repgaskill81"/>
    <m/>
    <m/>
    <m/>
    <m/>
    <m/>
    <m/>
    <m/>
    <m/>
    <s v="No"/>
    <n v="198"/>
    <m/>
    <m/>
    <x v="0"/>
    <d v="2019-02-05T21:35:07.000"/>
    <s v="@IowaBottleBill is top of mind for #ialegis.  @RepGaskill81 has intro'd 2 bills to expand the #bottlebill &amp;amp; increase the handling fee.  Check out HF 198  https://t.co/QvhtyoNmX8 &amp;amp; HF 199 https://t.co/AFmP7rasWe for details."/>
    <s v="https://www.legis.iowa.gov/legislation/BillBook?ga=88&amp;ba=HF198 https://www.legis.iowa.gov/legislation/BillBook?ga=88&amp;ba=HF 199"/>
    <s v="iowa.gov iowa.gov"/>
    <x v="23"/>
    <m/>
    <s v="http://pbs.twimg.com/profile_images/1841487869/better_bottle_bill_twitter_normal.jpg"/>
    <x v="128"/>
    <s v="https://twitter.com/#!/iowabottlebill/status/1092899443828015107"/>
    <m/>
    <m/>
    <s v="1092899443828015107"/>
    <m/>
    <b v="0"/>
    <n v="0"/>
    <s v="498086534"/>
    <b v="0"/>
    <s v="en"/>
    <m/>
    <s v=""/>
    <b v="0"/>
    <n v="0"/>
    <s v=""/>
    <s v="Hootsuite Inc."/>
    <b v="0"/>
    <s v="1092899443828015107"/>
    <s v="Tweet"/>
    <n v="0"/>
    <n v="0"/>
    <m/>
    <m/>
    <m/>
    <m/>
    <m/>
    <m/>
    <m/>
    <m/>
    <n v="1"/>
    <s v="2"/>
    <s v="2"/>
    <n v="1"/>
    <n v="3.3333333333333335"/>
    <n v="0"/>
    <n v="0"/>
    <n v="0"/>
    <n v="0"/>
    <n v="29"/>
    <n v="96.66666666666667"/>
    <n v="30"/>
  </r>
  <r>
    <s v="iowabottlebill"/>
    <s v="cri_recycle"/>
    <m/>
    <m/>
    <m/>
    <m/>
    <m/>
    <m/>
    <m/>
    <m/>
    <s v="No"/>
    <n v="199"/>
    <m/>
    <m/>
    <x v="0"/>
    <d v="2019-02-04T23:37:50.000"/>
    <s v="We're excited to welcome @IowaStateU economist Dr. Dermot Hayes and @CRI_Recycle Executive Director Susan Collins as they make #bottlebill presentations to the #IAHouse Env. Protection Cmte &amp;amp; #IASenate Nat. Resources Cmte. @ the Capitol this Thurs!"/>
    <m/>
    <m/>
    <x v="24"/>
    <m/>
    <s v="http://pbs.twimg.com/profile_images/1841487869/better_bottle_bill_twitter_normal.jpg"/>
    <x v="129"/>
    <s v="https://twitter.com/#!/iowabottlebill/status/1092567940917018630"/>
    <m/>
    <m/>
    <s v="1092567940917018630"/>
    <m/>
    <b v="0"/>
    <n v="0"/>
    <s v=""/>
    <b v="0"/>
    <s v="en"/>
    <m/>
    <s v=""/>
    <b v="0"/>
    <n v="0"/>
    <s v=""/>
    <s v="Twitter Web Client"/>
    <b v="0"/>
    <s v="1092567940917018630"/>
    <s v="Tweet"/>
    <n v="0"/>
    <n v="0"/>
    <m/>
    <m/>
    <m/>
    <m/>
    <m/>
    <m/>
    <m/>
    <m/>
    <n v="3"/>
    <s v="2"/>
    <s v="2"/>
    <n v="3"/>
    <n v="8.571428571428571"/>
    <n v="0"/>
    <n v="0"/>
    <n v="0"/>
    <n v="0"/>
    <n v="32"/>
    <n v="91.42857142857143"/>
    <n v="35"/>
  </r>
  <r>
    <s v="iowabottlebill"/>
    <s v="cri_recycle"/>
    <m/>
    <m/>
    <m/>
    <m/>
    <m/>
    <m/>
    <m/>
    <m/>
    <s v="No"/>
    <n v="200"/>
    <m/>
    <m/>
    <x v="0"/>
    <d v="2019-02-07T16:55:11.000"/>
    <s v="@IowaBottleBill is a hot topic at the Capitol today.  The Sen. Natural Resources Cmte is holding a hearing @ 1pm in Capitol Rm. 22 &amp;amp; House Env. Protection @ 2pm in Capitol Rm. 102.  An @IowaStateU economist &amp;amp; a #recycling expert from @CRI_Recycle will testify. #bottlebill"/>
    <m/>
    <m/>
    <x v="25"/>
    <m/>
    <s v="http://pbs.twimg.com/profile_images/1841487869/better_bottle_bill_twitter_normal.jpg"/>
    <x v="130"/>
    <s v="https://twitter.com/#!/iowabottlebill/status/1093553772079562752"/>
    <m/>
    <m/>
    <s v="1093553772079562752"/>
    <m/>
    <b v="0"/>
    <n v="0"/>
    <s v="498086534"/>
    <b v="0"/>
    <s v="en"/>
    <m/>
    <s v=""/>
    <b v="0"/>
    <n v="0"/>
    <s v=""/>
    <s v="Hootsuite Inc."/>
    <b v="0"/>
    <s v="1093553772079562752"/>
    <s v="Tweet"/>
    <n v="0"/>
    <n v="0"/>
    <m/>
    <m/>
    <m/>
    <m/>
    <m/>
    <m/>
    <m/>
    <m/>
    <n v="3"/>
    <s v="2"/>
    <s v="2"/>
    <n v="2"/>
    <n v="4.545454545454546"/>
    <n v="0"/>
    <n v="0"/>
    <n v="0"/>
    <n v="0"/>
    <n v="42"/>
    <n v="95.45454545454545"/>
    <n v="44"/>
  </r>
  <r>
    <s v="iowabottlebill"/>
    <s v="cri_recycle"/>
    <m/>
    <m/>
    <m/>
    <m/>
    <m/>
    <m/>
    <m/>
    <m/>
    <s v="No"/>
    <n v="201"/>
    <m/>
    <m/>
    <x v="0"/>
    <d v="2019-02-07T22:11:07.000"/>
    <s v="ICYMI, @IowaStateU economist Dr. Dermot Hayes &amp;amp; @CRI_Recycle Prez Susan Collins made presentations to #ialegis committees about @IowaBottleBill.  More on our website:  https://t.co/fEr20XSaRb  #bottlebill #recycling https://t.co/KZJ4EPmQW7"/>
    <s v="https://drive.google.com/file/d/107IkhznMPUgSO5P1xnH082t2h_l-jn6n/view"/>
    <s v="google.com"/>
    <x v="26"/>
    <s v="https://pbs.twimg.com/media/Dy1dq6aWkAEXAoM.jpg"/>
    <s v="https://pbs.twimg.com/media/Dy1dq6aWkAEXAoM.jpg"/>
    <x v="131"/>
    <s v="https://twitter.com/#!/iowabottlebill/status/1093633279138426880"/>
    <m/>
    <m/>
    <s v="1093633279138426880"/>
    <m/>
    <b v="0"/>
    <n v="1"/>
    <s v=""/>
    <b v="0"/>
    <s v="en"/>
    <m/>
    <s v=""/>
    <b v="0"/>
    <n v="0"/>
    <s v=""/>
    <s v="Hootsuite Inc."/>
    <b v="0"/>
    <s v="1093633279138426880"/>
    <s v="Tweet"/>
    <n v="0"/>
    <n v="0"/>
    <m/>
    <m/>
    <m/>
    <m/>
    <m/>
    <m/>
    <m/>
    <m/>
    <n v="3"/>
    <s v="2"/>
    <s v="2"/>
    <n v="0"/>
    <n v="0"/>
    <n v="0"/>
    <n v="0"/>
    <n v="0"/>
    <n v="0"/>
    <n v="24"/>
    <n v="100"/>
    <n v="24"/>
  </r>
  <r>
    <s v="jamesqlynch"/>
    <s v="iowastateu"/>
    <m/>
    <m/>
    <m/>
    <m/>
    <m/>
    <m/>
    <m/>
    <m/>
    <s v="No"/>
    <n v="202"/>
    <m/>
    <m/>
    <x v="0"/>
    <d v="2019-02-08T01:50:38.000"/>
    <s v="Iowa's &quot;beautiful&quot; 40-year-old @IowaBottleBill &quot;falling apart&quot; @IowaStateU economist tells #ialegis: https://t.co/opQHZGAVFs #iapolitics"/>
    <s v="https://www.thegazette.com/subject/news/government/iowas-40-year-old-iowa-bottle-bill-falling-apart-economist-dermot-hays-says-20190207 #iapolitics"/>
    <s v="thegazette.com"/>
    <x v="27"/>
    <m/>
    <s v="http://pbs.twimg.com/profile_images/992853315581968384/gd-BC68b_normal.jpg"/>
    <x v="132"/>
    <s v="https://twitter.com/#!/jamesqlynch/status/1093688524291887104"/>
    <m/>
    <m/>
    <s v="1093688524291887104"/>
    <m/>
    <b v="0"/>
    <n v="2"/>
    <s v=""/>
    <b v="0"/>
    <s v="en"/>
    <m/>
    <s v=""/>
    <b v="0"/>
    <n v="3"/>
    <s v=""/>
    <s v="Twitter Web Client"/>
    <b v="0"/>
    <s v="1093688524291887104"/>
    <s v="Tweet"/>
    <n v="0"/>
    <n v="0"/>
    <m/>
    <m/>
    <m/>
    <m/>
    <m/>
    <m/>
    <m/>
    <m/>
    <n v="1"/>
    <s v="2"/>
    <s v="2"/>
    <m/>
    <m/>
    <m/>
    <m/>
    <m/>
    <m/>
    <m/>
    <m/>
    <m/>
  </r>
  <r>
    <s v="gazettedotcom"/>
    <s v="gazettedotcom"/>
    <m/>
    <m/>
    <m/>
    <m/>
    <m/>
    <m/>
    <m/>
    <m/>
    <s v="No"/>
    <n v="206"/>
    <m/>
    <m/>
    <x v="1"/>
    <d v="2019-02-07T23:51:03.000"/>
    <s v="Iowa’s 40-year-old Iowa bottle bill ‘falling apart,’ economist says https://t.co/0LqiAXUciA"/>
    <s v="https://www.thegazette.com/subject/news/government/iowas-40-year-old-iowa-bottle-bill-falling-apart-economist-dermot-hays-says-20190207"/>
    <s v="thegazette.com"/>
    <x v="0"/>
    <m/>
    <s v="http://pbs.twimg.com/profile_images/1429295829/tG_normal.jpg"/>
    <x v="133"/>
    <s v="https://twitter.com/#!/gazettedotcom/status/1093658429787389957"/>
    <m/>
    <m/>
    <s v="1093658429787389957"/>
    <m/>
    <b v="0"/>
    <n v="0"/>
    <s v=""/>
    <b v="0"/>
    <s v="en"/>
    <m/>
    <s v=""/>
    <b v="0"/>
    <n v="0"/>
    <s v=""/>
    <s v="SocialNewsDesk"/>
    <b v="0"/>
    <s v="1093658429787389957"/>
    <s v="Tweet"/>
    <n v="0"/>
    <n v="0"/>
    <m/>
    <m/>
    <m/>
    <m/>
    <m/>
    <m/>
    <m/>
    <m/>
    <n v="1"/>
    <s v="2"/>
    <s v="2"/>
    <n v="0"/>
    <n v="0"/>
    <n v="1"/>
    <n v="8.333333333333334"/>
    <n v="0"/>
    <n v="0"/>
    <n v="11"/>
    <n v="91.66666666666667"/>
    <n v="12"/>
  </r>
  <r>
    <s v="iowabottlebill"/>
    <s v="gazettedotcom"/>
    <m/>
    <m/>
    <m/>
    <m/>
    <m/>
    <m/>
    <m/>
    <m/>
    <s v="No"/>
    <n v="207"/>
    <m/>
    <m/>
    <x v="0"/>
    <d v="2019-02-11T18:11:46.000"/>
    <s v="Want to save @IowaBottleBill?  Then it's time for a water bottle deposit &amp;amp; raising the handling fee!  Via @jamesqlynch  @gazettedotcom  https://t.co/MYcAs0LePX #ialegis #bottlebill"/>
    <s v="https://www.thegazette.com/subject/news/government/iowas-40-year-old-iowa-bottle-bill-falling-apart-economist-dermot-hays-says-20190207"/>
    <s v="thegazette.com"/>
    <x v="23"/>
    <m/>
    <s v="http://pbs.twimg.com/profile_images/1841487869/better_bottle_bill_twitter_normal.jpg"/>
    <x v="134"/>
    <s v="https://twitter.com/#!/iowabottlebill/status/1095022596884697089"/>
    <m/>
    <m/>
    <s v="1095022596884697089"/>
    <m/>
    <b v="0"/>
    <n v="0"/>
    <s v=""/>
    <b v="0"/>
    <s v="en"/>
    <m/>
    <s v=""/>
    <b v="0"/>
    <n v="0"/>
    <s v=""/>
    <s v="Hootsuite Inc."/>
    <b v="0"/>
    <s v="1095022596884697089"/>
    <s v="Tweet"/>
    <n v="0"/>
    <n v="0"/>
    <m/>
    <m/>
    <m/>
    <m/>
    <m/>
    <m/>
    <m/>
    <m/>
    <n v="1"/>
    <s v="2"/>
    <s v="2"/>
    <n v="0"/>
    <n v="0"/>
    <n v="0"/>
    <n v="0"/>
    <n v="0"/>
    <n v="0"/>
    <n v="22"/>
    <n v="100"/>
    <n v="22"/>
  </r>
  <r>
    <s v="iowabottlebill"/>
    <s v="okayhenderson"/>
    <m/>
    <m/>
    <m/>
    <m/>
    <m/>
    <m/>
    <m/>
    <m/>
    <s v="No"/>
    <n v="210"/>
    <m/>
    <m/>
    <x v="0"/>
    <d v="2019-02-15T18:48:32.000"/>
    <s v="To keep our popular @IowaBottleBill successful, we've got to upgrade!  It's time for a deposit on water bottles! Via @RadioIowa @okayhenderson https://t.co/09UPBbNuYt #bottlebill #ialegis #plasticwaste"/>
    <s v="https://www.radioiowa.com/2019/02/11/isu-economist-says-iowas-bottle-bill-is-falling-apart/"/>
    <s v="radioiowa.com"/>
    <x v="28"/>
    <m/>
    <s v="http://pbs.twimg.com/profile_images/1841487869/better_bottle_bill_twitter_normal.jpg"/>
    <x v="135"/>
    <s v="https://twitter.com/#!/iowabottlebill/status/1096481403024359425"/>
    <m/>
    <m/>
    <s v="1096481403024359425"/>
    <m/>
    <b v="0"/>
    <n v="1"/>
    <s v=""/>
    <b v="0"/>
    <s v="en"/>
    <m/>
    <s v=""/>
    <b v="0"/>
    <n v="1"/>
    <s v=""/>
    <s v="Hootsuite Inc."/>
    <b v="0"/>
    <s v="1096481403024359425"/>
    <s v="Tweet"/>
    <n v="0"/>
    <n v="0"/>
    <m/>
    <m/>
    <m/>
    <m/>
    <m/>
    <m/>
    <m/>
    <m/>
    <n v="1"/>
    <s v="2"/>
    <s v="2"/>
    <n v="2"/>
    <n v="8.333333333333334"/>
    <n v="0"/>
    <n v="0"/>
    <n v="0"/>
    <n v="0"/>
    <n v="22"/>
    <n v="91.66666666666667"/>
    <n v="24"/>
  </r>
  <r>
    <s v="radioiowa"/>
    <s v="radioiowa"/>
    <m/>
    <m/>
    <m/>
    <m/>
    <m/>
    <m/>
    <m/>
    <m/>
    <s v="No"/>
    <n v="211"/>
    <m/>
    <m/>
    <x v="1"/>
    <d v="2019-02-11T17:30:20.000"/>
    <s v="ISU economist says Iowa's Bottle Bill is 'falling apart' https://t.co/41knEzw1S9"/>
    <s v="https://www.radioiowa.com/2019/02/11/isu-economist-says-iowas-bottle-bill-is-falling-apart/"/>
    <s v="radioiowa.com"/>
    <x v="0"/>
    <m/>
    <s v="http://pbs.twimg.com/profile_images/539877958110806016/SCNOViOh_normal.jpeg"/>
    <x v="136"/>
    <s v="https://twitter.com/#!/radioiowa/status/1095012171526950914"/>
    <m/>
    <m/>
    <s v="1095012171526950914"/>
    <m/>
    <b v="0"/>
    <n v="0"/>
    <s v=""/>
    <b v="0"/>
    <s v="en"/>
    <m/>
    <s v=""/>
    <b v="0"/>
    <n v="0"/>
    <s v=""/>
    <s v="Twitter Web Client"/>
    <b v="0"/>
    <s v="1095012171526950914"/>
    <s v="Tweet"/>
    <n v="0"/>
    <n v="0"/>
    <m/>
    <m/>
    <m/>
    <m/>
    <m/>
    <m/>
    <m/>
    <m/>
    <n v="1"/>
    <s v="2"/>
    <s v="2"/>
    <n v="0"/>
    <n v="0"/>
    <n v="0"/>
    <n v="0"/>
    <n v="0"/>
    <n v="0"/>
    <n v="9"/>
    <n v="100"/>
    <n v="9"/>
  </r>
  <r>
    <s v="fuelingiowa"/>
    <s v="fuelingiowa"/>
    <m/>
    <m/>
    <m/>
    <m/>
    <m/>
    <m/>
    <m/>
    <m/>
    <s v="No"/>
    <n v="213"/>
    <m/>
    <m/>
    <x v="1"/>
    <d v="2019-02-11T17:20:36.000"/>
    <s v="Northwest Iowa Fuel Marketers - come to Spencer this Friday, Feb 15 for a regional Lunch &amp;amp; Learn. We'll update you on items impacting your business!  #fuel #cstore #e15 #UST #bottlebill #biodiesel #sportsgambling"/>
    <m/>
    <m/>
    <x v="29"/>
    <m/>
    <s v="http://pbs.twimg.com/profile_images/1085909389570002946/uXD_2g4W_normal.jpg"/>
    <x v="137"/>
    <s v="https://twitter.com/#!/fuelingiowa/status/1095009719549231104"/>
    <m/>
    <m/>
    <s v="1095009719549231104"/>
    <m/>
    <b v="0"/>
    <n v="0"/>
    <s v=""/>
    <b v="0"/>
    <s v="en"/>
    <m/>
    <s v=""/>
    <b v="0"/>
    <n v="0"/>
    <s v=""/>
    <s v="Twitter Ads Composer"/>
    <b v="0"/>
    <s v="1095009719549231104"/>
    <s v="Tweet"/>
    <n v="0"/>
    <n v="0"/>
    <m/>
    <m/>
    <m/>
    <m/>
    <m/>
    <m/>
    <m/>
    <m/>
    <n v="3"/>
    <s v="1"/>
    <s v="1"/>
    <n v="0"/>
    <n v="0"/>
    <n v="0"/>
    <n v="0"/>
    <n v="0"/>
    <n v="0"/>
    <n v="32"/>
    <n v="100"/>
    <n v="32"/>
  </r>
  <r>
    <s v="fuelingiowa"/>
    <s v="fuelingiowa"/>
    <m/>
    <m/>
    <m/>
    <m/>
    <m/>
    <m/>
    <m/>
    <m/>
    <s v="No"/>
    <n v="214"/>
    <m/>
    <m/>
    <x v="1"/>
    <d v="2019-02-13T16:31:47.000"/>
    <s v="FUELIowa is coming to Northwest Iowa. All members are encouraged to attend this Lunch &amp;amp; Learn in Spencer at the Clay County Fair Event Center.  Get Registered. Get Informed!_x000a__x000a_#iowa #fuel #cstore #petroleum #e15 #bottlebill #biodiesel #ust #fuelingiowaseconomy"/>
    <m/>
    <m/>
    <x v="30"/>
    <m/>
    <s v="http://pbs.twimg.com/profile_images/1085909389570002946/uXD_2g4W_normal.jpg"/>
    <x v="138"/>
    <s v="https://twitter.com/#!/fuelingiowa/status/1095722213313896448"/>
    <m/>
    <m/>
    <s v="1095722213313896448"/>
    <m/>
    <b v="0"/>
    <n v="0"/>
    <s v=""/>
    <b v="0"/>
    <s v="en"/>
    <m/>
    <s v=""/>
    <b v="0"/>
    <n v="0"/>
    <s v=""/>
    <s v="Twitter Ads Composer"/>
    <b v="0"/>
    <s v="1095722213313896448"/>
    <s v="Tweet"/>
    <n v="0"/>
    <n v="0"/>
    <m/>
    <m/>
    <m/>
    <m/>
    <m/>
    <m/>
    <m/>
    <m/>
    <n v="3"/>
    <s v="1"/>
    <s v="1"/>
    <n v="1"/>
    <n v="2.6315789473684212"/>
    <n v="0"/>
    <n v="0"/>
    <n v="0"/>
    <n v="0"/>
    <n v="37"/>
    <n v="97.36842105263158"/>
    <n v="38"/>
  </r>
  <r>
    <s v="fuelingiowa"/>
    <s v="fuelingiowa"/>
    <m/>
    <m/>
    <m/>
    <m/>
    <m/>
    <m/>
    <m/>
    <m/>
    <s v="No"/>
    <n v="215"/>
    <m/>
    <m/>
    <x v="1"/>
    <d v="2019-02-15T20:32:34.000"/>
    <s v="FUELIowa is in Spencer, Iowa today talking #biodiesel tax credits, #bottlebill, #UST regulations, #cstore sports betting &amp;amp; #e15 infrastructure. Next week, we are in Waterloo/Cedar Falls.  Stay informed. #fuelingiowaseconomy https://t.co/UMasxzSKUr"/>
    <m/>
    <m/>
    <x v="31"/>
    <s v="https://pbs.twimg.com/media/DzeTv5iVsAA_fpq.jpg"/>
    <s v="https://pbs.twimg.com/media/DzeTv5iVsAA_fpq.jpg"/>
    <x v="139"/>
    <s v="https://twitter.com/#!/fuelingiowa/status/1096507582150295557"/>
    <m/>
    <m/>
    <s v="1096507582150295557"/>
    <m/>
    <b v="0"/>
    <n v="0"/>
    <s v=""/>
    <b v="0"/>
    <s v="en"/>
    <m/>
    <s v=""/>
    <b v="0"/>
    <n v="0"/>
    <s v=""/>
    <s v="Twitter Web Client"/>
    <b v="0"/>
    <s v="1096507582150295557"/>
    <s v="Tweet"/>
    <n v="0"/>
    <n v="0"/>
    <m/>
    <m/>
    <m/>
    <m/>
    <m/>
    <m/>
    <m/>
    <m/>
    <n v="3"/>
    <s v="1"/>
    <s v="1"/>
    <n v="0"/>
    <n v="0"/>
    <n v="1"/>
    <n v="3.3333333333333335"/>
    <n v="0"/>
    <n v="0"/>
    <n v="29"/>
    <n v="96.66666666666667"/>
    <n v="30"/>
  </r>
  <r>
    <s v="blakeatiowa"/>
    <s v="r"/>
    <m/>
    <m/>
    <m/>
    <m/>
    <m/>
    <m/>
    <m/>
    <m/>
    <s v="No"/>
    <n v="216"/>
    <m/>
    <m/>
    <x v="0"/>
    <d v="2019-02-15T20:44:57.000"/>
    <s v="RT @IowaBottleBill: To keep our popular @IowaBottleBill successful, we've got to upgrade!  It's time for a deposit on water bottles! Via @R…"/>
    <m/>
    <m/>
    <x v="0"/>
    <m/>
    <s v="http://pbs.twimg.com/profile_images/1087422410817556480/EF5WHpTD_normal.jpg"/>
    <x v="140"/>
    <s v="https://twitter.com/#!/blakeatiowa/status/1096510701131186181"/>
    <m/>
    <m/>
    <s v="1096510701131186181"/>
    <m/>
    <b v="0"/>
    <n v="0"/>
    <s v=""/>
    <b v="0"/>
    <s v="en"/>
    <m/>
    <s v=""/>
    <b v="0"/>
    <n v="1"/>
    <s v="1096481403024359425"/>
    <s v="TweetDeck"/>
    <b v="0"/>
    <s v="1096481403024359425"/>
    <s v="Tweet"/>
    <n v="0"/>
    <n v="0"/>
    <m/>
    <m/>
    <m/>
    <m/>
    <m/>
    <m/>
    <m/>
    <m/>
    <n v="1"/>
    <s v="2"/>
    <s v="2"/>
    <n v="2"/>
    <n v="9.090909090909092"/>
    <n v="0"/>
    <n v="0"/>
    <n v="0"/>
    <n v="0"/>
    <n v="20"/>
    <n v="90.9090909090909"/>
    <n v="22"/>
  </r>
  <r>
    <s v="iowabottlebill"/>
    <s v="iowabottlebill"/>
    <m/>
    <m/>
    <m/>
    <m/>
    <m/>
    <m/>
    <m/>
    <m/>
    <s v="No"/>
    <n v="217"/>
    <m/>
    <m/>
    <x v="1"/>
    <d v="2019-02-04T18:12:58.000"/>
    <s v="Thank you Representative Andy McKean for introducing legislation to expand the bottle bill to include water, juice and sports drinks!_x000a__x000a_Check it out here: https://t.co/kRqyTnKJHh https://t.co/J9u0f5KNMq"/>
    <s v="https://www.legis.iowa.gov/legislation/BillBook?ga=88&amp;ba=hf181"/>
    <s v="iowa.gov"/>
    <x v="0"/>
    <s v="https://pbs.twimg.com/media/DylKYZNVsAAg4L_.jpg"/>
    <s v="https://pbs.twimg.com/media/DylKYZNVsAAg4L_.jpg"/>
    <x v="141"/>
    <s v="https://twitter.com/#!/iowabottlebill/status/1092486185082077184"/>
    <m/>
    <m/>
    <s v="1092486185082077184"/>
    <m/>
    <b v="0"/>
    <n v="1"/>
    <s v=""/>
    <b v="0"/>
    <s v="en"/>
    <m/>
    <s v=""/>
    <b v="0"/>
    <n v="1"/>
    <s v=""/>
    <s v="Twitter Web Client"/>
    <b v="0"/>
    <s v="1092486185082077184"/>
    <s v="Tweet"/>
    <n v="0"/>
    <n v="0"/>
    <m/>
    <m/>
    <m/>
    <m/>
    <m/>
    <m/>
    <m/>
    <m/>
    <n v="7"/>
    <s v="2"/>
    <s v="2"/>
    <n v="1"/>
    <n v="4.166666666666667"/>
    <n v="0"/>
    <n v="0"/>
    <n v="0"/>
    <n v="0"/>
    <n v="23"/>
    <n v="95.83333333333333"/>
    <n v="24"/>
  </r>
  <r>
    <s v="iowabottlebill"/>
    <s v="iowabottlebill"/>
    <m/>
    <m/>
    <m/>
    <m/>
    <m/>
    <m/>
    <m/>
    <m/>
    <s v="No"/>
    <n v="218"/>
    <m/>
    <m/>
    <x v="1"/>
    <d v="2019-02-04T19:55:09.000"/>
    <s v="#Thanks Rep. Andy McKean for supporting a modern @IowaBottleBill and introducing HF 181!  https://t.co/qGC4NxQWxo #ialegis #bottlebill"/>
    <s v="https://www.legis.iowa.gov/legislation/BillBook?ga=88&amp;ba=HF181"/>
    <s v="iowa.gov"/>
    <x v="32"/>
    <m/>
    <s v="http://pbs.twimg.com/profile_images/1841487869/better_bottle_bill_twitter_normal.jpg"/>
    <x v="142"/>
    <s v="https://twitter.com/#!/iowabottlebill/status/1092511901840535552"/>
    <m/>
    <m/>
    <s v="1092511901840535552"/>
    <m/>
    <b v="0"/>
    <n v="0"/>
    <s v=""/>
    <b v="0"/>
    <s v="en"/>
    <m/>
    <s v=""/>
    <b v="0"/>
    <n v="0"/>
    <s v=""/>
    <s v="Hootsuite Inc."/>
    <b v="0"/>
    <s v="1092511901840535552"/>
    <s v="Tweet"/>
    <n v="0"/>
    <n v="0"/>
    <m/>
    <m/>
    <m/>
    <m/>
    <m/>
    <m/>
    <m/>
    <m/>
    <n v="7"/>
    <s v="2"/>
    <s v="2"/>
    <n v="2"/>
    <n v="13.333333333333334"/>
    <n v="0"/>
    <n v="0"/>
    <n v="0"/>
    <n v="0"/>
    <n v="13"/>
    <n v="86.66666666666667"/>
    <n v="15"/>
  </r>
  <r>
    <s v="iowabottlebill"/>
    <s v="iowabottlebill"/>
    <m/>
    <m/>
    <m/>
    <m/>
    <m/>
    <m/>
    <m/>
    <m/>
    <s v="No"/>
    <n v="219"/>
    <m/>
    <m/>
    <x v="1"/>
    <d v="2019-02-05T01:00:09.000"/>
    <s v="Glad to see #Ireland considering a #bottlebill to tackle #litter &amp;amp; #plasticwaste!   https://t.co/47IAHpv1vB"/>
    <s v="https://www.energy-reporters.com/environment/ireland-targets-90-plastic-bottle-recycling/?fbclid=IwAR3D6jmwr82OgKtPJ769sei7u3DRK122XQ3BO-5vU1Aul3aLUTouJ23sU2Y"/>
    <s v="energy-reporters.com"/>
    <x v="33"/>
    <m/>
    <s v="http://pbs.twimg.com/profile_images/1841487869/better_bottle_bill_twitter_normal.jpg"/>
    <x v="143"/>
    <s v="https://twitter.com/#!/iowabottlebill/status/1092588654718042112"/>
    <m/>
    <m/>
    <s v="1092588654718042112"/>
    <m/>
    <b v="0"/>
    <n v="0"/>
    <s v=""/>
    <b v="0"/>
    <s v="en"/>
    <m/>
    <s v=""/>
    <b v="0"/>
    <n v="0"/>
    <s v=""/>
    <s v="Hootsuite Inc."/>
    <b v="0"/>
    <s v="1092588654718042112"/>
    <s v="Tweet"/>
    <n v="0"/>
    <n v="0"/>
    <m/>
    <m/>
    <m/>
    <m/>
    <m/>
    <m/>
    <m/>
    <m/>
    <n v="7"/>
    <s v="2"/>
    <s v="2"/>
    <n v="1"/>
    <n v="8.333333333333334"/>
    <n v="0"/>
    <n v="0"/>
    <n v="0"/>
    <n v="0"/>
    <n v="11"/>
    <n v="91.66666666666667"/>
    <n v="12"/>
  </r>
  <r>
    <s v="iowabottlebill"/>
    <s v="iowabottlebill"/>
    <m/>
    <m/>
    <m/>
    <m/>
    <m/>
    <m/>
    <m/>
    <m/>
    <s v="No"/>
    <n v="220"/>
    <m/>
    <m/>
    <x v="1"/>
    <d v="2019-02-06T22:41:31.000"/>
    <s v="HF 181 would expand @IowaBottleBill deposits to plastic water bottles and sports drinks, and increase the handling fee to 2¢. Check out our blog for details: https://t.co/CPP8aCPP0k #ialegis #bottlebill"/>
    <s v="http://www.iowabottlebill.com/blog/2019/2/1/rep-mckean-introduces-legislation-to-expand-bottle-bill-increase-handling-fee"/>
    <s v="iowabottlebill.com"/>
    <x v="23"/>
    <m/>
    <s v="http://pbs.twimg.com/profile_images/1841487869/better_bottle_bill_twitter_normal.jpg"/>
    <x v="144"/>
    <s v="https://twitter.com/#!/iowabottlebill/status/1093278542308261888"/>
    <m/>
    <m/>
    <s v="1093278542308261888"/>
    <m/>
    <b v="0"/>
    <n v="0"/>
    <s v=""/>
    <b v="0"/>
    <s v="en"/>
    <m/>
    <s v=""/>
    <b v="0"/>
    <n v="0"/>
    <s v=""/>
    <s v="Hootsuite Inc."/>
    <b v="0"/>
    <s v="1093278542308261888"/>
    <s v="Tweet"/>
    <n v="0"/>
    <n v="0"/>
    <m/>
    <m/>
    <m/>
    <m/>
    <m/>
    <m/>
    <m/>
    <m/>
    <n v="7"/>
    <s v="2"/>
    <s v="2"/>
    <n v="0"/>
    <n v="0"/>
    <n v="0"/>
    <n v="0"/>
    <n v="0"/>
    <n v="0"/>
    <n v="28"/>
    <n v="100"/>
    <n v="28"/>
  </r>
  <r>
    <s v="iowabottlebill"/>
    <s v="iowabottlebill"/>
    <m/>
    <m/>
    <m/>
    <m/>
    <m/>
    <m/>
    <m/>
    <m/>
    <s v="No"/>
    <n v="221"/>
    <m/>
    <m/>
    <x v="1"/>
    <d v="2019-02-09T00:09:41.000"/>
    <s v="Updating @IowaBottleBill  is getting a good look from #ialegis.  Next week an #IAHouse subcommittee will consider Rep. McKean's HF 181.  More on our blog:  https://t.co/LBseCRWF2c #bottlebill"/>
    <s v="http://www.iowabottlebill.com/blog/2019/2/8/bottle-bill-expansion-will-get-subcommittee-hearing-experts-testify-for-house-and-senate-committees"/>
    <s v="iowabottlebill.com"/>
    <x v="34"/>
    <m/>
    <s v="http://pbs.twimg.com/profile_images/1841487869/better_bottle_bill_twitter_normal.jpg"/>
    <x v="145"/>
    <s v="https://twitter.com/#!/iowabottlebill/status/1094025508734595072"/>
    <m/>
    <m/>
    <s v="1094025508734595072"/>
    <m/>
    <b v="0"/>
    <n v="0"/>
    <s v=""/>
    <b v="0"/>
    <s v="en"/>
    <m/>
    <s v=""/>
    <b v="0"/>
    <n v="0"/>
    <s v=""/>
    <s v="Hootsuite Inc."/>
    <b v="0"/>
    <s v="1094025508734595072"/>
    <s v="Tweet"/>
    <n v="0"/>
    <n v="0"/>
    <m/>
    <m/>
    <m/>
    <m/>
    <m/>
    <m/>
    <m/>
    <m/>
    <n v="7"/>
    <s v="2"/>
    <s v="2"/>
    <n v="1"/>
    <n v="4"/>
    <n v="0"/>
    <n v="0"/>
    <n v="0"/>
    <n v="0"/>
    <n v="24"/>
    <n v="96"/>
    <n v="25"/>
  </r>
  <r>
    <s v="iowabottlebill"/>
    <s v="iowabottlebill"/>
    <m/>
    <m/>
    <m/>
    <m/>
    <m/>
    <m/>
    <m/>
    <m/>
    <s v="No"/>
    <n v="222"/>
    <m/>
    <m/>
    <x v="1"/>
    <d v="2019-02-11T15:10:39.000"/>
    <s v="Support @IowaBottleBill expansion &amp;amp; a handling fee increase?  Join us for a subcommittee hearing tomorrow @ 11am in the Capitol House Lounge and show your support for HF 181!  #ialegis #bottlebill"/>
    <m/>
    <m/>
    <x v="23"/>
    <m/>
    <s v="http://pbs.twimg.com/profile_images/1841487869/better_bottle_bill_twitter_normal.jpg"/>
    <x v="146"/>
    <s v="https://twitter.com/#!/iowabottlebill/status/1094977018217881600"/>
    <m/>
    <m/>
    <s v="1094977018217881600"/>
    <m/>
    <b v="0"/>
    <n v="1"/>
    <s v=""/>
    <b v="0"/>
    <s v="en"/>
    <m/>
    <s v=""/>
    <b v="0"/>
    <n v="0"/>
    <s v=""/>
    <s v="Hootsuite Inc."/>
    <b v="0"/>
    <s v="1094977018217881600"/>
    <s v="Tweet"/>
    <n v="0"/>
    <n v="0"/>
    <m/>
    <m/>
    <m/>
    <m/>
    <m/>
    <m/>
    <m/>
    <m/>
    <n v="7"/>
    <s v="2"/>
    <s v="2"/>
    <n v="2"/>
    <n v="6.666666666666667"/>
    <n v="0"/>
    <n v="0"/>
    <n v="0"/>
    <n v="0"/>
    <n v="28"/>
    <n v="93.33333333333333"/>
    <n v="30"/>
  </r>
  <r>
    <s v="iowabottlebill"/>
    <s v="iowabottlebill"/>
    <m/>
    <m/>
    <m/>
    <m/>
    <m/>
    <m/>
    <m/>
    <m/>
    <s v="No"/>
    <n v="223"/>
    <m/>
    <m/>
    <x v="1"/>
    <d v="2019-02-12T13:15:14.000"/>
    <s v="Today's the day!  Join us @ the Capitol House Lounge @ 11 am &amp;amp; tell the subcommittee that you support expanding @IowaBottleBill &amp;amp; increasing the handling fee.  Iowa's ready for HF 181!  #ialegis #bottlebill"/>
    <m/>
    <m/>
    <x v="23"/>
    <m/>
    <s v="http://pbs.twimg.com/profile_images/1841487869/better_bottle_bill_twitter_normal.jpg"/>
    <x v="147"/>
    <s v="https://twitter.com/#!/iowabottlebill/status/1095310360347885568"/>
    <m/>
    <m/>
    <s v="1095310360347885568"/>
    <m/>
    <b v="0"/>
    <n v="0"/>
    <s v=""/>
    <b v="0"/>
    <s v="en"/>
    <m/>
    <s v=""/>
    <b v="0"/>
    <n v="0"/>
    <s v=""/>
    <s v="Hootsuite Inc."/>
    <b v="0"/>
    <s v="1095310360347885568"/>
    <s v="Tweet"/>
    <n v="0"/>
    <n v="0"/>
    <m/>
    <m/>
    <m/>
    <m/>
    <m/>
    <m/>
    <m/>
    <m/>
    <n v="7"/>
    <s v="2"/>
    <s v="2"/>
    <n v="2"/>
    <n v="6.25"/>
    <n v="0"/>
    <n v="0"/>
    <n v="0"/>
    <n v="0"/>
    <n v="30"/>
    <n v="93.75"/>
    <n v="32"/>
  </r>
  <r>
    <s v="jmeniates"/>
    <s v="ingrahamangle"/>
    <m/>
    <m/>
    <m/>
    <m/>
    <m/>
    <m/>
    <m/>
    <m/>
    <s v="No"/>
    <n v="225"/>
    <m/>
    <m/>
    <x v="2"/>
    <d v="2019-02-15T22:18:35.000"/>
    <s v="@IngrahamAngle Someone please get him a bottle! Bill Weld calling the President unstable? I think it was his vision. After the bottle!"/>
    <m/>
    <m/>
    <x v="0"/>
    <m/>
    <s v="http://abs.twimg.com/sticky/default_profile_images/default_profile_normal.png"/>
    <x v="148"/>
    <s v="https://twitter.com/#!/jmeniates/status/1096534262499692546"/>
    <m/>
    <m/>
    <s v="1096534262499692546"/>
    <s v="1096460015135670272"/>
    <b v="0"/>
    <n v="0"/>
    <s v="50769180"/>
    <b v="0"/>
    <s v="en"/>
    <m/>
    <s v=""/>
    <b v="0"/>
    <n v="0"/>
    <s v=""/>
    <s v="Twitter for iPhone"/>
    <b v="0"/>
    <s v="1096460015135670272"/>
    <s v="Tweet"/>
    <n v="0"/>
    <n v="0"/>
    <m/>
    <m/>
    <m/>
    <m/>
    <m/>
    <m/>
    <m/>
    <m/>
    <n v="1"/>
    <s v="23"/>
    <s v="23"/>
    <n v="0"/>
    <n v="0"/>
    <n v="1"/>
    <n v="4.545454545454546"/>
    <n v="0"/>
    <n v="0"/>
    <n v="21"/>
    <n v="95.45454545454545"/>
    <n v="22"/>
  </r>
  <r>
    <s v="wastatearchives"/>
    <s v="kcelections"/>
    <m/>
    <m/>
    <m/>
    <m/>
    <m/>
    <m/>
    <m/>
    <m/>
    <s v="No"/>
    <n v="226"/>
    <m/>
    <m/>
    <x v="2"/>
    <d v="2019-02-15T22:27:08.000"/>
    <s v="@kcelections Rep. Maxie was an early advocate to create the Martin Luther King, Jr. holiday. Anyone interested in her legislative work, the archives holds 34 c.f. of correspondence, bill files, &amp;amp; issue files on public disclosure, income tax, the Bottle Bill, &amp;amp; crime victims compensation. https://t.co/9I6y58L40x"/>
    <m/>
    <m/>
    <x v="0"/>
    <s v="https://pbs.twimg.com/media/DzeuCruUcAA6bUo.jpg"/>
    <s v="https://pbs.twimg.com/media/DzeuCruUcAA6bUo.jpg"/>
    <x v="149"/>
    <s v="https://twitter.com/#!/wastatearchives/status/1096536414588592128"/>
    <m/>
    <m/>
    <s v="1096536414588592128"/>
    <s v="1096495651418828800"/>
    <b v="0"/>
    <n v="3"/>
    <s v="449254141"/>
    <b v="0"/>
    <s v="en"/>
    <m/>
    <s v=""/>
    <b v="0"/>
    <n v="0"/>
    <s v=""/>
    <s v="Twitter Web App"/>
    <b v="0"/>
    <s v="1096495651418828800"/>
    <s v="Tweet"/>
    <n v="0"/>
    <n v="0"/>
    <m/>
    <m/>
    <m/>
    <m/>
    <m/>
    <m/>
    <m/>
    <m/>
    <n v="1"/>
    <s v="22"/>
    <s v="22"/>
    <n v="2"/>
    <n v="4.3478260869565215"/>
    <n v="2"/>
    <n v="4.3478260869565215"/>
    <n v="0"/>
    <n v="0"/>
    <n v="42"/>
    <n v="91.30434782608695"/>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1">
    <i>
      <x v="1"/>
    </i>
    <i r="1">
      <x v="1"/>
    </i>
    <i r="2">
      <x v="13"/>
    </i>
    <i r="3">
      <x v="20"/>
    </i>
    <i r="2">
      <x v="14"/>
    </i>
    <i r="3">
      <x v="14"/>
    </i>
    <i r="1">
      <x v="2"/>
    </i>
    <i r="2">
      <x v="33"/>
    </i>
    <i r="3">
      <x v="2"/>
    </i>
    <i r="3">
      <x v="3"/>
    </i>
    <i r="3">
      <x v="17"/>
    </i>
    <i r="3">
      <x v="18"/>
    </i>
    <i r="2">
      <x v="34"/>
    </i>
    <i r="3">
      <x v="1"/>
    </i>
    <i r="3">
      <x v="2"/>
    </i>
    <i r="2">
      <x v="35"/>
    </i>
    <i r="3">
      <x v="16"/>
    </i>
    <i r="3">
      <x v="17"/>
    </i>
    <i r="3">
      <x v="19"/>
    </i>
    <i r="3">
      <x v="20"/>
    </i>
    <i r="3">
      <x v="21"/>
    </i>
    <i r="3">
      <x v="24"/>
    </i>
    <i r="2">
      <x v="36"/>
    </i>
    <i r="3">
      <x v="1"/>
    </i>
    <i r="3">
      <x v="2"/>
    </i>
    <i r="3">
      <x v="4"/>
    </i>
    <i r="3">
      <x v="5"/>
    </i>
    <i r="3">
      <x v="17"/>
    </i>
    <i r="3">
      <x v="19"/>
    </i>
    <i r="3">
      <x v="22"/>
    </i>
    <i r="3">
      <x v="23"/>
    </i>
    <i r="2">
      <x v="37"/>
    </i>
    <i r="3">
      <x v="9"/>
    </i>
    <i r="3">
      <x v="16"/>
    </i>
    <i r="3">
      <x v="17"/>
    </i>
    <i r="3">
      <x v="19"/>
    </i>
    <i r="3">
      <x v="20"/>
    </i>
    <i r="3">
      <x v="21"/>
    </i>
    <i r="3">
      <x v="22"/>
    </i>
    <i r="3">
      <x v="23"/>
    </i>
    <i r="2">
      <x v="38"/>
    </i>
    <i r="3">
      <x v="2"/>
    </i>
    <i r="3">
      <x v="3"/>
    </i>
    <i r="3">
      <x v="5"/>
    </i>
    <i r="3">
      <x v="14"/>
    </i>
    <i r="3">
      <x v="17"/>
    </i>
    <i r="3">
      <x v="18"/>
    </i>
    <i r="3">
      <x v="20"/>
    </i>
    <i r="3">
      <x v="22"/>
    </i>
    <i r="3">
      <x v="23"/>
    </i>
    <i r="3">
      <x v="24"/>
    </i>
    <i r="2">
      <x v="39"/>
    </i>
    <i r="3">
      <x v="2"/>
    </i>
    <i r="3">
      <x v="3"/>
    </i>
    <i r="3">
      <x v="4"/>
    </i>
    <i r="3">
      <x v="5"/>
    </i>
    <i r="3">
      <x v="7"/>
    </i>
    <i r="3">
      <x v="12"/>
    </i>
    <i r="3">
      <x v="13"/>
    </i>
    <i r="3">
      <x v="15"/>
    </i>
    <i r="3">
      <x v="16"/>
    </i>
    <i r="3">
      <x v="18"/>
    </i>
    <i r="3">
      <x v="19"/>
    </i>
    <i r="3">
      <x v="20"/>
    </i>
    <i r="3">
      <x v="21"/>
    </i>
    <i r="2">
      <x v="40"/>
    </i>
    <i r="3">
      <x v="1"/>
    </i>
    <i r="3">
      <x v="2"/>
    </i>
    <i r="3">
      <x v="3"/>
    </i>
    <i r="3">
      <x v="13"/>
    </i>
    <i r="3">
      <x v="14"/>
    </i>
    <i r="3">
      <x v="15"/>
    </i>
    <i r="3">
      <x v="21"/>
    </i>
    <i r="2">
      <x v="41"/>
    </i>
    <i r="3">
      <x v="2"/>
    </i>
    <i r="3">
      <x v="6"/>
    </i>
    <i r="3">
      <x v="21"/>
    </i>
    <i r="3">
      <x v="24"/>
    </i>
    <i r="2">
      <x v="42"/>
    </i>
    <i r="3">
      <x v="1"/>
    </i>
    <i r="3">
      <x v="2"/>
    </i>
    <i r="3">
      <x v="16"/>
    </i>
    <i r="3">
      <x v="17"/>
    </i>
    <i r="3">
      <x v="18"/>
    </i>
    <i r="3">
      <x v="19"/>
    </i>
    <i r="3">
      <x v="20"/>
    </i>
    <i r="3">
      <x v="21"/>
    </i>
    <i r="3">
      <x v="22"/>
    </i>
    <i r="2">
      <x v="43"/>
    </i>
    <i r="3">
      <x v="1"/>
    </i>
    <i r="3">
      <x v="14"/>
    </i>
    <i r="3">
      <x v="15"/>
    </i>
    <i r="3">
      <x v="17"/>
    </i>
    <i r="3">
      <x v="18"/>
    </i>
    <i r="3">
      <x v="20"/>
    </i>
    <i r="3">
      <x v="21"/>
    </i>
    <i r="3">
      <x v="23"/>
    </i>
    <i r="3">
      <x v="24"/>
    </i>
    <i r="2">
      <x v="44"/>
    </i>
    <i r="3">
      <x v="2"/>
    </i>
    <i r="3">
      <x v="5"/>
    </i>
    <i r="3">
      <x v="6"/>
    </i>
    <i r="3">
      <x v="13"/>
    </i>
    <i r="3">
      <x v="17"/>
    </i>
    <i r="3">
      <x v="19"/>
    </i>
    <i r="2">
      <x v="45"/>
    </i>
    <i r="3">
      <x v="6"/>
    </i>
    <i r="3">
      <x v="15"/>
    </i>
    <i r="3">
      <x v="16"/>
    </i>
    <i r="3">
      <x v="19"/>
    </i>
    <i r="3">
      <x v="21"/>
    </i>
    <i r="3">
      <x v="22"/>
    </i>
    <i r="2">
      <x v="46"/>
    </i>
    <i r="3">
      <x v="5"/>
    </i>
    <i r="3">
      <x v="6"/>
    </i>
    <i r="3">
      <x v="7"/>
    </i>
    <i r="3">
      <x v="15"/>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10" s="1"/>
        <i x="31" s="1"/>
        <i x="12" s="1"/>
        <i x="7" s="1"/>
        <i x="6" s="1"/>
        <i x="24" s="1"/>
        <i x="28" s="1"/>
        <i x="22" s="1"/>
        <i x="13" s="1"/>
        <i x="11" s="1"/>
        <i x="3" s="1"/>
        <i x="29" s="1"/>
        <i x="21" s="1"/>
        <i x="1" s="1"/>
        <i x="23" s="1"/>
        <i x="26" s="1"/>
        <i x="34" s="1"/>
        <i x="27" s="1"/>
        <i x="30" s="1"/>
        <i x="33" s="1"/>
        <i x="2" s="1"/>
        <i x="5" s="1"/>
        <i x="18" s="1"/>
        <i x="4" s="1"/>
        <i x="20" s="1"/>
        <i x="19" s="1"/>
        <i x="25" s="1"/>
        <i x="14" s="1"/>
        <i x="15" s="1"/>
        <i x="17" s="1"/>
        <i x="32" s="1"/>
        <i x="16" s="1"/>
        <i x="8"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6" totalsRowShown="0" headerRowDxfId="492" dataDxfId="491">
  <autoFilter ref="A2:BL22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1" totalsRowShown="0" headerRowDxfId="439" dataDxfId="438">
  <autoFilter ref="A2:BS18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01" totalsRowShown="0" headerRowDxfId="147" dataDxfId="146">
  <autoFilter ref="A1:G8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64" totalsRowShown="0" headerRowDxfId="138" dataDxfId="137">
  <autoFilter ref="A1:L66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2" totalsRowShown="0" headerRowDxfId="64" dataDxfId="63">
  <autoFilter ref="A2:BL1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396">
  <autoFilter ref="A2:AO3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393" dataDxfId="392">
  <autoFilter ref="A1:C18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uVhSGyj8Y6" TargetMode="External" /><Relationship Id="rId2" Type="http://schemas.openxmlformats.org/officeDocument/2006/relationships/hyperlink" Target="https://t.co/GzQrM194Kk" TargetMode="External" /><Relationship Id="rId3" Type="http://schemas.openxmlformats.org/officeDocument/2006/relationships/hyperlink" Target="https://pamplinmedia.com/sl/417693-320967-expansion-of-bottle-bill-program-results-in-90-percent-recycling-rate-" TargetMode="External" /><Relationship Id="rId4" Type="http://schemas.openxmlformats.org/officeDocument/2006/relationships/hyperlink" Target="https://pamplinmedia.com/sl/417693-320967-expansion-of-bottle-bill-program-results-in-90-percent-recycling-rate-" TargetMode="External" /><Relationship Id="rId5" Type="http://schemas.openxmlformats.org/officeDocument/2006/relationships/hyperlink" Target="https://en.wikipedia.org/wiki/Oregon_Bottle_Bill" TargetMode="External" /><Relationship Id="rId6" Type="http://schemas.openxmlformats.org/officeDocument/2006/relationships/hyperlink" Target="https://pamplinmedia.com/sl/417693-320967-expansion-of-bottle-bill-program-results-in-90-percent-recycling-rate-?fbclid=IwAR1lP1ey0v7_9mDtv17g1ZCeLcsG0Dbe6LLUSyvJNKzCRYX7PeN4tuQngFQ" TargetMode="External" /><Relationship Id="rId7" Type="http://schemas.openxmlformats.org/officeDocument/2006/relationships/hyperlink" Target="http://www.wnpr.org/post/has-connecticuts-bottle-bill-changed-environmental-law-cash-cow" TargetMode="External" /><Relationship Id="rId8" Type="http://schemas.openxmlformats.org/officeDocument/2006/relationships/hyperlink" Target="http://www.wnpr.org/post/has-connecticuts-bottle-bill-changed-environmental-law-cash-cow" TargetMode="External" /><Relationship Id="rId9" Type="http://schemas.openxmlformats.org/officeDocument/2006/relationships/hyperlink" Target="https://www.npr.org/templates/story/story.php?storyId=688656261&amp;utm_campaign=storyshare&amp;utm_source=twitter.com&amp;utm_medium=social" TargetMode="External" /><Relationship Id="rId10" Type="http://schemas.openxmlformats.org/officeDocument/2006/relationships/hyperlink" Target="https://www.oskaloosa.com/news/local_news/legislators-talk-bottle-bill/article_07088ad3-cb77-52d6-a4f8-6fddf2d2fb02.html" TargetMode="External" /><Relationship Id="rId11" Type="http://schemas.openxmlformats.org/officeDocument/2006/relationships/hyperlink" Target="https://www.mprnews.org/story/2019/02/04/npr-oregon-bottle-deposit-system-hits-90-percent-redemption-rate" TargetMode="External" /><Relationship Id="rId12" Type="http://schemas.openxmlformats.org/officeDocument/2006/relationships/hyperlink" Target="https://ctmirror.org/category/ct-viewpoints/expand-connecticuts-bottle-bill-reduce-plastic-waste/" TargetMode="External" /><Relationship Id="rId13" Type="http://schemas.openxmlformats.org/officeDocument/2006/relationships/hyperlink" Target="https://pamplinmedia.com/sl/417693-320967-expansion-of-bottle-bill-program-results-in-90-percent-recycling-rate-?fbclid=IwAR3kXFPr6KaI6hs82qfK_KH15MvVNhrrWotp0u0vQSnhlADfja10FUxaUdI" TargetMode="External" /><Relationship Id="rId14" Type="http://schemas.openxmlformats.org/officeDocument/2006/relationships/hyperlink" Target="https://pamplinmedia.com/sl/417693-320967-expansion-of-bottle-bill-program-results-in-90-percent-recycling-rate-?fbclid=IwAR3kXFPr6KaI6hs82qfK_KH15MvVNhrrWotp0u0vQSnhlADfja10FUxaUdI" TargetMode="External" /><Relationship Id="rId15" Type="http://schemas.openxmlformats.org/officeDocument/2006/relationships/hyperlink" Target="https://ctmirror.org/category/ct-viewpoints/expand-connecticuts-bottle-bill-reduce-plastic-waste/" TargetMode="External" /><Relationship Id="rId16" Type="http://schemas.openxmlformats.org/officeDocument/2006/relationships/hyperlink" Target="http://patch.com/massachusetts/woburn/woburn-mayor-wants-nips-covered-bottle-bill?utm_source=dlvr.it&amp;utm_medium=twitter&amp;utm_term=politics%20%26%20government&amp;utm_campaign=recirc&amp;utm_content=aol" TargetMode="External" /><Relationship Id="rId17" Type="http://schemas.openxmlformats.org/officeDocument/2006/relationships/hyperlink" Target="https://twitter.com/michaeldembrow/status/1092824683307626497" TargetMode="External" /><Relationship Id="rId18" Type="http://schemas.openxmlformats.org/officeDocument/2006/relationships/hyperlink" Target="https://twitter.com/michaeldembrow/status/1092824683307626497" TargetMode="External" /><Relationship Id="rId19" Type="http://schemas.openxmlformats.org/officeDocument/2006/relationships/hyperlink" Target="https://twitter.com/michaeldembrow/status/1092824683307626497" TargetMode="External" /><Relationship Id="rId20" Type="http://schemas.openxmlformats.org/officeDocument/2006/relationships/hyperlink" Target="https://twitter.com/Waterkeeper/status/1091796663272988681" TargetMode="External" /><Relationship Id="rId21" Type="http://schemas.openxmlformats.org/officeDocument/2006/relationships/hyperlink" Target="https://twitter.com/michaeldembrow/status/1092824683307626497" TargetMode="External" /><Relationship Id="rId22" Type="http://schemas.openxmlformats.org/officeDocument/2006/relationships/hyperlink" Target="https://twitter.com/civicskunkworks/status/1093244487223017472" TargetMode="External" /><Relationship Id="rId23" Type="http://schemas.openxmlformats.org/officeDocument/2006/relationships/hyperlink" Target="https://ctmirror.org/2019/02/06/fix-the-broken-bottle-bill-before-expanding-it/" TargetMode="External" /><Relationship Id="rId24" Type="http://schemas.openxmlformats.org/officeDocument/2006/relationships/hyperlink" Target="https://variety.com/2018/gaming/news/mtn-dew-amp-gaming-fuel-1203080770/" TargetMode="External" /><Relationship Id="rId25" Type="http://schemas.openxmlformats.org/officeDocument/2006/relationships/hyperlink" Target="https://www.opb.org/news/article/oregon-bottle-deposit-redemption-rate-2018/?fbclid=IwAR1yUCe4frbqum2JEdrIhgGDXlU5gHPkwV7YXAW0XPnRHOqBlhF9DntEslo" TargetMode="External" /><Relationship Id="rId26" Type="http://schemas.openxmlformats.org/officeDocument/2006/relationships/hyperlink" Target="https://www.thegazette.com/subject/news/government/iowas-40-year-old-iowa-bottle-bill-falling-apart-economist-dermot-hays-says-20190207" TargetMode="External" /><Relationship Id="rId27" Type="http://schemas.openxmlformats.org/officeDocument/2006/relationships/hyperlink" Target="https://www.thegazette.com/subject/news/government/iowas-40-year-old-iowa-bottle-bill-falling-apart-economist-dermot-hays-says-20190207" TargetMode="External" /><Relationship Id="rId28" Type="http://schemas.openxmlformats.org/officeDocument/2006/relationships/hyperlink" Target="https://wasteadvantagemag.com/expand-connecticuts-bottle-bill-reduce-plastic-waste/" TargetMode="External" /><Relationship Id="rId29" Type="http://schemas.openxmlformats.org/officeDocument/2006/relationships/hyperlink" Target="https://ctmirror.org/category/ct-viewpoints/expand-connecticuts-bottle-bill-reduce-plastic-waste/" TargetMode="External" /><Relationship Id="rId30"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31"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32"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33"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34" Type="http://schemas.openxmlformats.org/officeDocument/2006/relationships/hyperlink" Target="https://globegazette.com/news/iowa/iowa-s--year-old-iowa-bottle-bill-falling-apart/article_233e87c4-f96b-5f52-bc3b-474e994da8c3.html?utm_source=dlvr.it&amp;utm_medium=twitter" TargetMode="External" /><Relationship Id="rId35" Type="http://schemas.openxmlformats.org/officeDocument/2006/relationships/hyperlink" Target="https://www.youtube.com/watch?v=SZ9H7x5l_pE" TargetMode="External" /><Relationship Id="rId36" Type="http://schemas.openxmlformats.org/officeDocument/2006/relationships/hyperlink" Target="https://www.youtube.com/watch?v=SZ9H7x5l_pE" TargetMode="External" /><Relationship Id="rId37" Type="http://schemas.openxmlformats.org/officeDocument/2006/relationships/hyperlink" Target="https://www.youtube.com/watch?v=SZ9H7x5l_pE" TargetMode="External" /><Relationship Id="rId38" Type="http://schemas.openxmlformats.org/officeDocument/2006/relationships/hyperlink" Target="https://siouxcityjournal.com/news/state-and-regional/iowa-s--year-old-iowa-bottle-bill-falling-apart/article_9fdeb9af-e988-55d9-87a3-cd387b9ae935.html?utm_content=buffercead1&amp;utm_medium=social&amp;utm_source=twitter.com&amp;utm_campaign=LEEDCC" TargetMode="External" /><Relationship Id="rId39" Type="http://schemas.openxmlformats.org/officeDocument/2006/relationships/hyperlink" Target="https://www.youtube.com/watch?v=SZ9H7x5l_pE" TargetMode="External" /><Relationship Id="rId40" Type="http://schemas.openxmlformats.org/officeDocument/2006/relationships/hyperlink" Target="http://legiscan.com/CT/bill/SB00589" TargetMode="External" /><Relationship Id="rId41" Type="http://schemas.openxmlformats.org/officeDocument/2006/relationships/hyperlink" Target="https://twitter.com/pac12network/status/1094464120395464706" TargetMode="External" /><Relationship Id="rId42" Type="http://schemas.openxmlformats.org/officeDocument/2006/relationships/hyperlink" Target="https://www.vpr.org/post/bottles-bags-montpelier-takes-aim-single-use-plastics" TargetMode="External" /><Relationship Id="rId43" Type="http://schemas.openxmlformats.org/officeDocument/2006/relationships/hyperlink" Target="http://www.kjan.com/index.php/2019/02/iowas-bottle-bill-is-falling-apart-according-to-isu-economist/" TargetMode="External" /><Relationship Id="rId44" Type="http://schemas.openxmlformats.org/officeDocument/2006/relationships/hyperlink" Target="https://www.kglonews.com/isu-economist-says-iowas-bottle-bill-is-falling-apart/" TargetMode="External" /><Relationship Id="rId45" Type="http://schemas.openxmlformats.org/officeDocument/2006/relationships/hyperlink" Target="http://kiwaradio.com/local-news/isu-economist-iowas-bottle-bill-falling-apart/" TargetMode="External" /><Relationship Id="rId46" Type="http://schemas.openxmlformats.org/officeDocument/2006/relationships/hyperlink" Target="https://wcfcourier.com/news/local/govt-and-politics/iowa-s--year-old-iowa-bottle-bill-falling-apart/article_dfd3dabc-a9d3-5cad-8d2c-a7a03b5fd4c4.html?utm_content=bufferb2662&amp;utm_medium=social&amp;utm_source=twitter.com&amp;utm_campaign=LEEDCC" TargetMode="External" /><Relationship Id="rId47" Type="http://schemas.openxmlformats.org/officeDocument/2006/relationships/hyperlink" Target="https://myemail.constantcontact.com/CBJ-Morning-Rush.html?soid=1102751454250&amp;aid=18gtDKMwMoY" TargetMode="External" /><Relationship Id="rId48" Type="http://schemas.openxmlformats.org/officeDocument/2006/relationships/hyperlink" Target="https://www.radioiowa.com/2019/02/11/isu-economist-says-iowas-bottle-bill-is-falling-apart/" TargetMode="External" /><Relationship Id="rId49" Type="http://schemas.openxmlformats.org/officeDocument/2006/relationships/hyperlink" Target="https://www.radioiowa.com/2019/02/11/isu-economist-says-iowas-bottle-bill-is-falling-apart/" TargetMode="External" /><Relationship Id="rId50" Type="http://schemas.openxmlformats.org/officeDocument/2006/relationships/hyperlink" Target="https://twitter.com/RadioIowa/status/1095012171526950914" TargetMode="External" /><Relationship Id="rId51" Type="http://schemas.openxmlformats.org/officeDocument/2006/relationships/hyperlink" Target="https://www.facebook.com/art.staed.1/posts/2031076760322916" TargetMode="External" /><Relationship Id="rId52" Type="http://schemas.openxmlformats.org/officeDocument/2006/relationships/hyperlink" Target="https://www.facebook.com/art.staed.1/posts/2037788332985092" TargetMode="External" /><Relationship Id="rId53" Type="http://schemas.openxmlformats.org/officeDocument/2006/relationships/hyperlink" Target="https://resource-recycling.com/recycling/2019/02/12/bottle-bill-expansion-draws-municipal-and-mrf-concern/" TargetMode="External" /><Relationship Id="rId54" Type="http://schemas.openxmlformats.org/officeDocument/2006/relationships/hyperlink" Target="https://resource-recycling.com/recycling/2019/02/12/bottle-bill-expansion-draws-municipal-and-mrf-concern/" TargetMode="External" /><Relationship Id="rId55" Type="http://schemas.openxmlformats.org/officeDocument/2006/relationships/hyperlink" Target="https://resource-recycling.com/recycling/2019/02/12/bottle-bill-expansion-draws-municipal-and-mrf-concern/" TargetMode="External" /><Relationship Id="rId56" Type="http://schemas.openxmlformats.org/officeDocument/2006/relationships/hyperlink" Target="https://resource-recycling.com/recycling/2019/02/12/bottle-bill-expansion-draws-municipal-and-mrf-concern/" TargetMode="External" /><Relationship Id="rId57" Type="http://schemas.openxmlformats.org/officeDocument/2006/relationships/hyperlink" Target="https://www.npr.org/sections/thesalt/2019/02/04/688656261/oregon-bottle-deposit-system-hits-90-percent-redemption-rate" TargetMode="External" /><Relationship Id="rId58" Type="http://schemas.openxmlformats.org/officeDocument/2006/relationships/hyperlink" Target="https://www.npr.org/sections/thesalt/2019/02/04/688656261/oregon-bottle-deposit-system-hits-90-percent-redemption-rate" TargetMode="External" /><Relationship Id="rId59" Type="http://schemas.openxmlformats.org/officeDocument/2006/relationships/hyperlink" Target="https://www.gloucestertimes.com/news/local_news/a-way-to-nix-nip-litter-council-considers-resolution-to/article_ffca6d02-d4c2-590f-bd19-3a7d51cca4d0.html" TargetMode="External" /><Relationship Id="rId60" Type="http://schemas.openxmlformats.org/officeDocument/2006/relationships/hyperlink" Target="https://www.gloucestertimes.com/news/local_news/a-way-to-nix-nip-litter-council-considers-resolution-to/article_ffca6d02-d4c2-590f-bd19-3a7d51cca4d0.html" TargetMode="External" /><Relationship Id="rId61" Type="http://schemas.openxmlformats.org/officeDocument/2006/relationships/hyperlink" Target="https://www.gloucestertimes.com/news/local_news/a-way-to-nix-nip-litter-council-considers-resolution-to/article_ffca6d02-d4c2-590f-bd19-3a7d51cca4d0.html" TargetMode="External" /><Relationship Id="rId62" Type="http://schemas.openxmlformats.org/officeDocument/2006/relationships/hyperlink" Target="https://twitter.com/NRDC/status/1095502852850622464" TargetMode="External" /><Relationship Id="rId63" Type="http://schemas.openxmlformats.org/officeDocument/2006/relationships/hyperlink" Target="https://resource-recycling.com/recycling/2019/02/12/bottle-bill-expansion-draws-municipal-and-mrf-concern/" TargetMode="External" /><Relationship Id="rId64" Type="http://schemas.openxmlformats.org/officeDocument/2006/relationships/hyperlink" Target="https://resource-recycling.com/recycling/2019/02/12/bottle-bill-expansion-draws-municipal-and-mrf-concern/" TargetMode="External" /><Relationship Id="rId65" Type="http://schemas.openxmlformats.org/officeDocument/2006/relationships/hyperlink" Target="https://www.timesfreepress.com/news/local/story/2019/feb/13/chattanoogcreek-still-full-trash-despite-volu/488647/" TargetMode="External" /><Relationship Id="rId66" Type="http://schemas.openxmlformats.org/officeDocument/2006/relationships/hyperlink" Target="http://tinyurl.com/redirect.php?num=yxzydgsl" TargetMode="External" /><Relationship Id="rId67" Type="http://schemas.openxmlformats.org/officeDocument/2006/relationships/hyperlink" Target="https://resource-recycling.com/recycling/2019/02/12/bottle-bill-expansion-draws-municipal-and-mrf-concern/" TargetMode="External" /><Relationship Id="rId68" Type="http://schemas.openxmlformats.org/officeDocument/2006/relationships/hyperlink" Target="https://www.newsbreakapp.com/bottle-bill-moving-in-iowa-senate?id=0Kw9leR8&amp;s=a99&amp;pd=44052652" TargetMode="External" /><Relationship Id="rId69" Type="http://schemas.openxmlformats.org/officeDocument/2006/relationships/hyperlink" Target="https://www.scrapmonster.com/news/expand-connecticuts-bottle-bill-reduce-plastic-waste/1/70392?utm_source=dlvr.it&amp;utm_medium=twitter" TargetMode="External" /><Relationship Id="rId70" Type="http://schemas.openxmlformats.org/officeDocument/2006/relationships/hyperlink" Target="https://www.desmoinesregister.com/story/opinion/2019/01/24/celsi-bottle-bill-needs-encourage-recycling/2668691002/" TargetMode="External" /><Relationship Id="rId71" Type="http://schemas.openxmlformats.org/officeDocument/2006/relationships/hyperlink" Target="https://www.desmoinesregister.com/story/opinion/2019/01/24/celsi-bottle-bill-needs-encourage-recycling/2668691002/" TargetMode="External" /><Relationship Id="rId72" Type="http://schemas.openxmlformats.org/officeDocument/2006/relationships/hyperlink" Target="https://drive.google.com/file/d/107IkhznMPUgSO5P1xnH082t2h_l-jn6n/view" TargetMode="External" /><Relationship Id="rId73" Type="http://schemas.openxmlformats.org/officeDocument/2006/relationships/hyperlink" Target="https://drive.google.com/file/d/107IkhznMPUgSO5P1xnH082t2h_l-jn6n/view" TargetMode="External" /><Relationship Id="rId74" Type="http://schemas.openxmlformats.org/officeDocument/2006/relationships/hyperlink" Target="https://www.thegazette.com/subject/news/government/iowas-40-year-old-iowa-bottle-bill-falling-apart-economist-dermot-hays-says-20190207" TargetMode="External" /><Relationship Id="rId75" Type="http://schemas.openxmlformats.org/officeDocument/2006/relationships/hyperlink" Target="https://www.thegazette.com/subject/news/government/iowas-40-year-old-iowa-bottle-bill-falling-apart-economist-dermot-hays-says-20190207" TargetMode="External" /><Relationship Id="rId76" Type="http://schemas.openxmlformats.org/officeDocument/2006/relationships/hyperlink" Target="https://www.thegazette.com/subject/news/government/iowas-40-year-old-iowa-bottle-bill-falling-apart-economist-dermot-hays-says-20190207" TargetMode="External" /><Relationship Id="rId77" Type="http://schemas.openxmlformats.org/officeDocument/2006/relationships/hyperlink" Target="https://www.radioiowa.com/2019/02/11/isu-economist-says-iowas-bottle-bill-is-falling-apart/" TargetMode="External" /><Relationship Id="rId78" Type="http://schemas.openxmlformats.org/officeDocument/2006/relationships/hyperlink" Target="https://www.radioiowa.com/2019/02/11/isu-economist-says-iowas-bottle-bill-is-falling-apart/" TargetMode="External" /><Relationship Id="rId79" Type="http://schemas.openxmlformats.org/officeDocument/2006/relationships/hyperlink" Target="https://www.radioiowa.com/2019/02/11/isu-economist-says-iowas-bottle-bill-is-falling-apart/" TargetMode="External" /><Relationship Id="rId80" Type="http://schemas.openxmlformats.org/officeDocument/2006/relationships/hyperlink" Target="https://www.legis.iowa.gov/legislation/BillBook?ga=88&amp;ba=hf181" TargetMode="External" /><Relationship Id="rId81" Type="http://schemas.openxmlformats.org/officeDocument/2006/relationships/hyperlink" Target="https://www.legis.iowa.gov/legislation/BillBook?ga=88&amp;ba=HF181" TargetMode="External" /><Relationship Id="rId82" Type="http://schemas.openxmlformats.org/officeDocument/2006/relationships/hyperlink" Target="https://www.energy-reporters.com/environment/ireland-targets-90-plastic-bottle-recycling/?fbclid=IwAR3D6jmwr82OgKtPJ769sei7u3DRK122XQ3BO-5vU1Aul3aLUTouJ23sU2Y" TargetMode="External" /><Relationship Id="rId83" Type="http://schemas.openxmlformats.org/officeDocument/2006/relationships/hyperlink" Target="http://www.iowabottlebill.com/blog/2019/2/1/rep-mckean-introduces-legislation-to-expand-bottle-bill-increase-handling-fee" TargetMode="External" /><Relationship Id="rId84" Type="http://schemas.openxmlformats.org/officeDocument/2006/relationships/hyperlink" Target="http://www.iowabottlebill.com/blog/2019/2/8/bottle-bill-expansion-will-get-subcommittee-hearing-experts-testify-for-house-and-senate-committees" TargetMode="External" /><Relationship Id="rId85" Type="http://schemas.openxmlformats.org/officeDocument/2006/relationships/hyperlink" Target="https://pbs.twimg.com/media/Dyu2G21VsAAyB4J.jpg" TargetMode="External" /><Relationship Id="rId86" Type="http://schemas.openxmlformats.org/officeDocument/2006/relationships/hyperlink" Target="https://pbs.twimg.com/media/Dyw7h7kU0AAO8FG.jpg" TargetMode="External" /><Relationship Id="rId87" Type="http://schemas.openxmlformats.org/officeDocument/2006/relationships/hyperlink" Target="https://pbs.twimg.com/media/Dy0RyjWUYAAxOLM.jpg" TargetMode="External" /><Relationship Id="rId88" Type="http://schemas.openxmlformats.org/officeDocument/2006/relationships/hyperlink" Target="https://pbs.twimg.com/media/Dy2xzv6XgAIRpRN.jpg" TargetMode="External" /><Relationship Id="rId89" Type="http://schemas.openxmlformats.org/officeDocument/2006/relationships/hyperlink" Target="https://pbs.twimg.com/media/Dy4NqMmX0AEp8y0.jpg" TargetMode="External" /><Relationship Id="rId90" Type="http://schemas.openxmlformats.org/officeDocument/2006/relationships/hyperlink" Target="https://pbs.twimg.com/media/Dy4chCPU8AEKYq6.jpg" TargetMode="External" /><Relationship Id="rId91" Type="http://schemas.openxmlformats.org/officeDocument/2006/relationships/hyperlink" Target="https://pbs.twimg.com/amplify_video_thumb/988494017926135808/img/ctmoQKYnu2K_xGSc.jpg" TargetMode="External" /><Relationship Id="rId92" Type="http://schemas.openxmlformats.org/officeDocument/2006/relationships/hyperlink" Target="https://pbs.twimg.com/media/Dw39IXaX0AE71Ot.jpg" TargetMode="External" /><Relationship Id="rId93" Type="http://schemas.openxmlformats.org/officeDocument/2006/relationships/hyperlink" Target="https://pbs.twimg.com/media/Dw39IXaX0AE71Ot.jpg" TargetMode="External" /><Relationship Id="rId94" Type="http://schemas.openxmlformats.org/officeDocument/2006/relationships/hyperlink" Target="https://pbs.twimg.com/media/Dw39IXaX0AE71Ot.jpg" TargetMode="External" /><Relationship Id="rId95" Type="http://schemas.openxmlformats.org/officeDocument/2006/relationships/hyperlink" Target="https://pbs.twimg.com/media/Dw39IXaX0AE71Ot.jpg" TargetMode="External" /><Relationship Id="rId96" Type="http://schemas.openxmlformats.org/officeDocument/2006/relationships/hyperlink" Target="https://pbs.twimg.com/media/Dy5jRTPUUAER3q6.jpg" TargetMode="External" /><Relationship Id="rId97" Type="http://schemas.openxmlformats.org/officeDocument/2006/relationships/hyperlink" Target="https://pbs.twimg.com/media/Dy5utZeVYAEM5G1.jpg" TargetMode="External" /><Relationship Id="rId98" Type="http://schemas.openxmlformats.org/officeDocument/2006/relationships/hyperlink" Target="https://pbs.twimg.com/media/Dy5utZeVYAEM5G1.jpg" TargetMode="External" /><Relationship Id="rId99" Type="http://schemas.openxmlformats.org/officeDocument/2006/relationships/hyperlink" Target="https://pbs.twimg.com/media/Dy5utZeVYAEM5G1.jpg" TargetMode="External" /><Relationship Id="rId100" Type="http://schemas.openxmlformats.org/officeDocument/2006/relationships/hyperlink" Target="https://pbs.twimg.com/media/Dy57_crX4AA827G.jpg" TargetMode="External" /><Relationship Id="rId101" Type="http://schemas.openxmlformats.org/officeDocument/2006/relationships/hyperlink" Target="https://pbs.twimg.com/media/Dy5utZeVYAEM5G1.jpg" TargetMode="External" /><Relationship Id="rId102" Type="http://schemas.openxmlformats.org/officeDocument/2006/relationships/hyperlink" Target="https://pbs.twimg.com/media/DzKc_oHXcAEVMU9.jpg" TargetMode="External" /><Relationship Id="rId103" Type="http://schemas.openxmlformats.org/officeDocument/2006/relationships/hyperlink" Target="https://pbs.twimg.com/media/DzNdaoDXQAIrW-I.jpg" TargetMode="External" /><Relationship Id="rId104" Type="http://schemas.openxmlformats.org/officeDocument/2006/relationships/hyperlink" Target="https://pbs.twimg.com/media/DzOtmumWoAIpPCk.jpg" TargetMode="External" /><Relationship Id="rId105" Type="http://schemas.openxmlformats.org/officeDocument/2006/relationships/hyperlink" Target="https://pbs.twimg.com/media/DzO0idIWoAAst1L.jpg" TargetMode="External" /><Relationship Id="rId106" Type="http://schemas.openxmlformats.org/officeDocument/2006/relationships/hyperlink" Target="https://pbs.twimg.com/media/DzbH7qTUUAIogUp.jpg" TargetMode="External" /><Relationship Id="rId107" Type="http://schemas.openxmlformats.org/officeDocument/2006/relationships/hyperlink" Target="https://pbs.twimg.com/media/Dy1dq6aWkAEXAoM.jpg" TargetMode="External" /><Relationship Id="rId108" Type="http://schemas.openxmlformats.org/officeDocument/2006/relationships/hyperlink" Target="https://pbs.twimg.com/media/Dy1dq6aWkAEXAoM.jpg" TargetMode="External" /><Relationship Id="rId109" Type="http://schemas.openxmlformats.org/officeDocument/2006/relationships/hyperlink" Target="https://pbs.twimg.com/media/DzeTv5iVsAA_fpq.jpg" TargetMode="External" /><Relationship Id="rId110" Type="http://schemas.openxmlformats.org/officeDocument/2006/relationships/hyperlink" Target="https://pbs.twimg.com/media/DylKYZNVsAAg4L_.jpg" TargetMode="External" /><Relationship Id="rId111" Type="http://schemas.openxmlformats.org/officeDocument/2006/relationships/hyperlink" Target="https://pbs.twimg.com/media/DzeuCruUcAA6bUo.jpg" TargetMode="External" /><Relationship Id="rId112" Type="http://schemas.openxmlformats.org/officeDocument/2006/relationships/hyperlink" Target="http://pbs.twimg.com/profile_images/835252240587751424/2BWFZdKp_normal.jpg" TargetMode="External" /><Relationship Id="rId113" Type="http://schemas.openxmlformats.org/officeDocument/2006/relationships/hyperlink" Target="http://pbs.twimg.com/profile_images/835251135451582464/HGEA2U6T_normal.jpg" TargetMode="External" /><Relationship Id="rId114" Type="http://schemas.openxmlformats.org/officeDocument/2006/relationships/hyperlink" Target="http://pbs.twimg.com/profile_images/835235417611890688/ZSd8oZMx_normal.jpg" TargetMode="External" /><Relationship Id="rId115" Type="http://schemas.openxmlformats.org/officeDocument/2006/relationships/hyperlink" Target="http://pbs.twimg.com/profile_images/1070084813061685248/b_mt_V3u_normal.jpg" TargetMode="External" /><Relationship Id="rId116" Type="http://schemas.openxmlformats.org/officeDocument/2006/relationships/hyperlink" Target="http://pbs.twimg.com/profile_images/835239437541900288/_CvwOiqZ_normal.jpg" TargetMode="External" /><Relationship Id="rId117" Type="http://schemas.openxmlformats.org/officeDocument/2006/relationships/hyperlink" Target="http://pbs.twimg.com/profile_images/835258871497248769/1Hr2vfRb_normal.jpg" TargetMode="External" /><Relationship Id="rId118" Type="http://schemas.openxmlformats.org/officeDocument/2006/relationships/hyperlink" Target="http://pbs.twimg.com/profile_images/835250820740349952/9pkbTMiX_normal.jpg" TargetMode="External" /><Relationship Id="rId119" Type="http://schemas.openxmlformats.org/officeDocument/2006/relationships/hyperlink" Target="http://pbs.twimg.com/profile_images/1060368979934568448/ABLadYoT_normal.jpg" TargetMode="External" /><Relationship Id="rId120" Type="http://schemas.openxmlformats.org/officeDocument/2006/relationships/hyperlink" Target="http://pbs.twimg.com/profile_images/504835898/samsm2_normal.jpg" TargetMode="External" /><Relationship Id="rId121" Type="http://schemas.openxmlformats.org/officeDocument/2006/relationships/hyperlink" Target="http://pbs.twimg.com/profile_images/552627762771423233/-xrXRGJw_normal.jpeg" TargetMode="External" /><Relationship Id="rId122" Type="http://schemas.openxmlformats.org/officeDocument/2006/relationships/hyperlink" Target="http://pbs.twimg.com/profile_images/935971532949606400/aTPXrUgf_normal.jpg" TargetMode="External" /><Relationship Id="rId123" Type="http://schemas.openxmlformats.org/officeDocument/2006/relationships/hyperlink" Target="http://pbs.twimg.com/profile_images/2768261356/99fe93f2040ae317a5aedf76b0fc9587_normal.jpeg" TargetMode="External" /><Relationship Id="rId124" Type="http://schemas.openxmlformats.org/officeDocument/2006/relationships/hyperlink" Target="http://pbs.twimg.com/profile_images/1059265737/Fish_Catch_and_Release_normal.jpg" TargetMode="External" /><Relationship Id="rId125" Type="http://schemas.openxmlformats.org/officeDocument/2006/relationships/hyperlink" Target="http://pbs.twimg.com/profile_images/714917003794980866/5lrBYeZQ_normal.jpg" TargetMode="External" /><Relationship Id="rId126" Type="http://schemas.openxmlformats.org/officeDocument/2006/relationships/hyperlink" Target="http://pbs.twimg.com/profile_images/934077241746538496/i66l1Wbh_normal.jpg" TargetMode="External" /><Relationship Id="rId127" Type="http://schemas.openxmlformats.org/officeDocument/2006/relationships/hyperlink" Target="http://pbs.twimg.com/profile_images/934077241746538496/i66l1Wbh_normal.jpg" TargetMode="External" /><Relationship Id="rId128" Type="http://schemas.openxmlformats.org/officeDocument/2006/relationships/hyperlink" Target="http://pbs.twimg.com/profile_images/886099803268100100/e_FQVBeD_normal.jpg" TargetMode="External" /><Relationship Id="rId129" Type="http://schemas.openxmlformats.org/officeDocument/2006/relationships/hyperlink" Target="http://pbs.twimg.com/profile_images/1084910916863434759/ng3XwMKu_normal.jpg" TargetMode="External" /><Relationship Id="rId130" Type="http://schemas.openxmlformats.org/officeDocument/2006/relationships/hyperlink" Target="http://pbs.twimg.com/profile_images/915698261112926208/f2rBBq2H_normal.jpg" TargetMode="External" /><Relationship Id="rId131" Type="http://schemas.openxmlformats.org/officeDocument/2006/relationships/hyperlink" Target="http://pbs.twimg.com/profile_images/1262913543/Photo_on_2011-02-12_at_09.49__2_normal.jpg" TargetMode="External" /><Relationship Id="rId132" Type="http://schemas.openxmlformats.org/officeDocument/2006/relationships/hyperlink" Target="http://pbs.twimg.com/profile_images/1063534280163409924/14shFEu0_normal.jpg" TargetMode="External" /><Relationship Id="rId133" Type="http://schemas.openxmlformats.org/officeDocument/2006/relationships/hyperlink" Target="http://pbs.twimg.com/profile_images/1063534280163409924/14shFEu0_normal.jpg" TargetMode="External" /><Relationship Id="rId134" Type="http://schemas.openxmlformats.org/officeDocument/2006/relationships/hyperlink" Target="http://pbs.twimg.com/profile_images/1063534280163409924/14shFEu0_normal.jpg" TargetMode="External" /><Relationship Id="rId135" Type="http://schemas.openxmlformats.org/officeDocument/2006/relationships/hyperlink" Target="http://pbs.twimg.com/profile_images/1083314203342057472/98LquEnY_normal.jpg" TargetMode="External" /><Relationship Id="rId136" Type="http://schemas.openxmlformats.org/officeDocument/2006/relationships/hyperlink" Target="http://pbs.twimg.com/profile_images/605751424727707648/_egGkpZO_normal.jpg" TargetMode="External" /><Relationship Id="rId137" Type="http://schemas.openxmlformats.org/officeDocument/2006/relationships/hyperlink" Target="http://pbs.twimg.com/profile_images/460901080176414720/wv4RpC70_normal.png" TargetMode="External" /><Relationship Id="rId138" Type="http://schemas.openxmlformats.org/officeDocument/2006/relationships/hyperlink" Target="http://pbs.twimg.com/profile_images/955717488976760832/HaMMHjTm_normal.jpg" TargetMode="External" /><Relationship Id="rId139" Type="http://schemas.openxmlformats.org/officeDocument/2006/relationships/hyperlink" Target="http://pbs.twimg.com/profile_images/530555298532978688/fOT6Kp2q_normal.png" TargetMode="External" /><Relationship Id="rId140" Type="http://schemas.openxmlformats.org/officeDocument/2006/relationships/hyperlink" Target="http://pbs.twimg.com/profile_images/530555298532978688/fOT6Kp2q_normal.png" TargetMode="External" /><Relationship Id="rId141" Type="http://schemas.openxmlformats.org/officeDocument/2006/relationships/hyperlink" Target="http://pbs.twimg.com/profile_images/858070771310178305/C3_67jya_normal.jpg" TargetMode="External" /><Relationship Id="rId142" Type="http://schemas.openxmlformats.org/officeDocument/2006/relationships/hyperlink" Target="http://pbs.twimg.com/profile_images/1010965318796103680/YYSleQro_normal.jpg" TargetMode="External" /><Relationship Id="rId143" Type="http://schemas.openxmlformats.org/officeDocument/2006/relationships/hyperlink" Target="https://pbs.twimg.com/media/Dyu2G21VsAAyB4J.jpg" TargetMode="External" /><Relationship Id="rId144" Type="http://schemas.openxmlformats.org/officeDocument/2006/relationships/hyperlink" Target="http://pbs.twimg.com/profile_images/942828223104155648/nDETuQlB_normal.jpg" TargetMode="External" /><Relationship Id="rId145" Type="http://schemas.openxmlformats.org/officeDocument/2006/relationships/hyperlink" Target="http://pbs.twimg.com/profile_images/1009481395247382530/FenmJ0l6_normal.jpg" TargetMode="External" /><Relationship Id="rId146" Type="http://schemas.openxmlformats.org/officeDocument/2006/relationships/hyperlink" Target="http://pbs.twimg.com/profile_images/2219658133/CJMayBallinFull_normal.jpg" TargetMode="External" /><Relationship Id="rId147" Type="http://schemas.openxmlformats.org/officeDocument/2006/relationships/hyperlink" Target="http://pbs.twimg.com/profile_images/943969159544651776/0cETdPSZ_normal.jpg" TargetMode="External" /><Relationship Id="rId148" Type="http://schemas.openxmlformats.org/officeDocument/2006/relationships/hyperlink" Target="http://pbs.twimg.com/profile_images/493470165799948288/ixmF8XE8_normal.jpeg" TargetMode="External" /><Relationship Id="rId149" Type="http://schemas.openxmlformats.org/officeDocument/2006/relationships/hyperlink" Target="http://pbs.twimg.com/profile_images/493470165799948288/ixmF8XE8_normal.jpeg" TargetMode="External" /><Relationship Id="rId150" Type="http://schemas.openxmlformats.org/officeDocument/2006/relationships/hyperlink" Target="http://pbs.twimg.com/profile_images/493470165799948288/ixmF8XE8_normal.jpeg" TargetMode="External" /><Relationship Id="rId151" Type="http://schemas.openxmlformats.org/officeDocument/2006/relationships/hyperlink" Target="http://pbs.twimg.com/profile_images/493470165799948288/ixmF8XE8_normal.jpeg" TargetMode="External" /><Relationship Id="rId152" Type="http://schemas.openxmlformats.org/officeDocument/2006/relationships/hyperlink" Target="http://pbs.twimg.com/profile_images/493470165799948288/ixmF8XE8_normal.jpeg" TargetMode="External" /><Relationship Id="rId153" Type="http://schemas.openxmlformats.org/officeDocument/2006/relationships/hyperlink" Target="http://pbs.twimg.com/profile_images/493470165799948288/ixmF8XE8_normal.jpeg" TargetMode="External" /><Relationship Id="rId154" Type="http://schemas.openxmlformats.org/officeDocument/2006/relationships/hyperlink" Target="http://pbs.twimg.com/profile_images/493470165799948288/ixmF8XE8_normal.jpeg" TargetMode="External" /><Relationship Id="rId155" Type="http://schemas.openxmlformats.org/officeDocument/2006/relationships/hyperlink" Target="http://pbs.twimg.com/profile_images/735841696248934400/HI6oBl3i_normal.jpg" TargetMode="External" /><Relationship Id="rId156" Type="http://schemas.openxmlformats.org/officeDocument/2006/relationships/hyperlink" Target="http://pbs.twimg.com/profile_images/669337463287128064/AKIplqtW_normal.png" TargetMode="External" /><Relationship Id="rId157" Type="http://schemas.openxmlformats.org/officeDocument/2006/relationships/hyperlink" Target="https://pbs.twimg.com/media/Dyw7h7kU0AAO8FG.jpg" TargetMode="External" /><Relationship Id="rId158" Type="http://schemas.openxmlformats.org/officeDocument/2006/relationships/hyperlink" Target="http://pbs.twimg.com/profile_images/1055521116263976960/tFywraww_normal.jpg" TargetMode="External" /><Relationship Id="rId159" Type="http://schemas.openxmlformats.org/officeDocument/2006/relationships/hyperlink" Target="https://pbs.twimg.com/media/Dy0RyjWUYAAxOLM.jpg" TargetMode="External" /><Relationship Id="rId160" Type="http://schemas.openxmlformats.org/officeDocument/2006/relationships/hyperlink" Target="http://pbs.twimg.com/profile_images/923711672283312128/u2r5zjq2_normal.jpg" TargetMode="External" /><Relationship Id="rId161" Type="http://schemas.openxmlformats.org/officeDocument/2006/relationships/hyperlink" Target="http://pbs.twimg.com/profile_images/1027053559550865408/LujBTxQ9_normal.jpg" TargetMode="External" /><Relationship Id="rId162" Type="http://schemas.openxmlformats.org/officeDocument/2006/relationships/hyperlink" Target="http://pbs.twimg.com/profile_images/704394777916116992/EEvXSvA6_normal.jpg" TargetMode="External" /><Relationship Id="rId163" Type="http://schemas.openxmlformats.org/officeDocument/2006/relationships/hyperlink" Target="http://pbs.twimg.com/profile_images/704394777916116992/EEvXSvA6_normal.jpg" TargetMode="External" /><Relationship Id="rId164" Type="http://schemas.openxmlformats.org/officeDocument/2006/relationships/hyperlink" Target="http://pbs.twimg.com/profile_images/704394777916116992/EEvXSvA6_normal.jpg" TargetMode="External" /><Relationship Id="rId165" Type="http://schemas.openxmlformats.org/officeDocument/2006/relationships/hyperlink" Target="http://pbs.twimg.com/profile_images/1011332604598149120/85_I56b8_normal.jpg" TargetMode="External" /><Relationship Id="rId166" Type="http://schemas.openxmlformats.org/officeDocument/2006/relationships/hyperlink" Target="http://pbs.twimg.com/profile_images/1011332604598149120/85_I56b8_normal.jpg" TargetMode="External" /><Relationship Id="rId167" Type="http://schemas.openxmlformats.org/officeDocument/2006/relationships/hyperlink" Target="http://pbs.twimg.com/profile_images/1011332604598149120/85_I56b8_normal.jpg" TargetMode="External" /><Relationship Id="rId168" Type="http://schemas.openxmlformats.org/officeDocument/2006/relationships/hyperlink" Target="http://pbs.twimg.com/profile_images/839493918085410820/jwD66zt2_normal.jpg" TargetMode="External" /><Relationship Id="rId169" Type="http://schemas.openxmlformats.org/officeDocument/2006/relationships/hyperlink" Target="http://pbs.twimg.com/profile_images/839493918085410820/jwD66zt2_normal.jpg" TargetMode="External" /><Relationship Id="rId170" Type="http://schemas.openxmlformats.org/officeDocument/2006/relationships/hyperlink" Target="http://pbs.twimg.com/profile_images/839493918085410820/jwD66zt2_normal.jpg" TargetMode="External" /><Relationship Id="rId171" Type="http://schemas.openxmlformats.org/officeDocument/2006/relationships/hyperlink" Target="http://pbs.twimg.com/profile_images/837113943076175872/m0-yTLbh_normal.jpg" TargetMode="External" /><Relationship Id="rId172" Type="http://schemas.openxmlformats.org/officeDocument/2006/relationships/hyperlink" Target="http://pbs.twimg.com/profile_images/730488889723355140/UOACmGZB_normal.jpg" TargetMode="External" /><Relationship Id="rId173" Type="http://schemas.openxmlformats.org/officeDocument/2006/relationships/hyperlink" Target="https://pbs.twimg.com/media/Dy2xzv6XgAIRpRN.jpg" TargetMode="External" /><Relationship Id="rId174" Type="http://schemas.openxmlformats.org/officeDocument/2006/relationships/hyperlink" Target="https://pbs.twimg.com/media/Dy4NqMmX0AEp8y0.jpg" TargetMode="External" /><Relationship Id="rId175" Type="http://schemas.openxmlformats.org/officeDocument/2006/relationships/hyperlink" Target="https://pbs.twimg.com/media/Dy4chCPU8AEKYq6.jpg" TargetMode="External" /><Relationship Id="rId176" Type="http://schemas.openxmlformats.org/officeDocument/2006/relationships/hyperlink" Target="http://pbs.twimg.com/profile_images/1089992505175744517/CWLydKjx_normal.jpg" TargetMode="External" /><Relationship Id="rId177" Type="http://schemas.openxmlformats.org/officeDocument/2006/relationships/hyperlink" Target="http://pbs.twimg.com/profile_images/1089992505175744517/CWLydKjx_normal.jpg" TargetMode="External" /><Relationship Id="rId178" Type="http://schemas.openxmlformats.org/officeDocument/2006/relationships/hyperlink" Target="http://pbs.twimg.com/profile_images/1089992505175744517/CWLydKjx_normal.jpg" TargetMode="External" /><Relationship Id="rId179" Type="http://schemas.openxmlformats.org/officeDocument/2006/relationships/hyperlink" Target="http://pbs.twimg.com/profile_images/1089992505175744517/CWLydKjx_normal.jpg" TargetMode="External" /><Relationship Id="rId180" Type="http://schemas.openxmlformats.org/officeDocument/2006/relationships/hyperlink" Target="http://pbs.twimg.com/profile_images/1089992505175744517/CWLydKjx_normal.jpg" TargetMode="External" /><Relationship Id="rId181" Type="http://schemas.openxmlformats.org/officeDocument/2006/relationships/hyperlink" Target="http://pbs.twimg.com/profile_images/1040183559514927104/9x0j5Lv7_normal.jpg" TargetMode="External" /><Relationship Id="rId182" Type="http://schemas.openxmlformats.org/officeDocument/2006/relationships/hyperlink" Target="http://pbs.twimg.com/profile_images/1040183559514927104/9x0j5Lv7_normal.jpg" TargetMode="External" /><Relationship Id="rId183" Type="http://schemas.openxmlformats.org/officeDocument/2006/relationships/hyperlink" Target="http://pbs.twimg.com/profile_images/1040183559514927104/9x0j5Lv7_normal.jpg" TargetMode="External" /><Relationship Id="rId184" Type="http://schemas.openxmlformats.org/officeDocument/2006/relationships/hyperlink" Target="http://pbs.twimg.com/profile_images/1040183559514927104/9x0j5Lv7_normal.jpg" TargetMode="External" /><Relationship Id="rId185" Type="http://schemas.openxmlformats.org/officeDocument/2006/relationships/hyperlink" Target="http://pbs.twimg.com/profile_images/1040183559514927104/9x0j5Lv7_normal.jpg" TargetMode="External" /><Relationship Id="rId186" Type="http://schemas.openxmlformats.org/officeDocument/2006/relationships/hyperlink" Target="https://pbs.twimg.com/amplify_video_thumb/988494017926135808/img/ctmoQKYnu2K_xGSc.jpg" TargetMode="External" /><Relationship Id="rId187" Type="http://schemas.openxmlformats.org/officeDocument/2006/relationships/hyperlink" Target="https://pbs.twimg.com/media/Dw39IXaX0AE71Ot.jpg" TargetMode="External" /><Relationship Id="rId188" Type="http://schemas.openxmlformats.org/officeDocument/2006/relationships/hyperlink" Target="http://pbs.twimg.com/profile_images/974598585147944960/x6uVq-8u_normal.jpg" TargetMode="External" /><Relationship Id="rId189" Type="http://schemas.openxmlformats.org/officeDocument/2006/relationships/hyperlink" Target="https://pbs.twimg.com/media/Dw39IXaX0AE71Ot.jpg" TargetMode="External" /><Relationship Id="rId190" Type="http://schemas.openxmlformats.org/officeDocument/2006/relationships/hyperlink" Target="http://pbs.twimg.com/profile_images/974598585147944960/x6uVq-8u_normal.jpg" TargetMode="External" /><Relationship Id="rId191" Type="http://schemas.openxmlformats.org/officeDocument/2006/relationships/hyperlink" Target="https://pbs.twimg.com/media/Dw39IXaX0AE71Ot.jpg" TargetMode="External" /><Relationship Id="rId192" Type="http://schemas.openxmlformats.org/officeDocument/2006/relationships/hyperlink" Target="http://pbs.twimg.com/profile_images/974598585147944960/x6uVq-8u_normal.jpg" TargetMode="External" /><Relationship Id="rId193" Type="http://schemas.openxmlformats.org/officeDocument/2006/relationships/hyperlink" Target="https://pbs.twimg.com/media/Dw39IXaX0AE71Ot.jpg" TargetMode="External" /><Relationship Id="rId194" Type="http://schemas.openxmlformats.org/officeDocument/2006/relationships/hyperlink" Target="http://pbs.twimg.com/profile_images/974598585147944960/x6uVq-8u_normal.jpg" TargetMode="External" /><Relationship Id="rId195" Type="http://schemas.openxmlformats.org/officeDocument/2006/relationships/hyperlink" Target="http://pbs.twimg.com/profile_images/974598585147944960/x6uVq-8u_normal.jpg" TargetMode="External" /><Relationship Id="rId196" Type="http://schemas.openxmlformats.org/officeDocument/2006/relationships/hyperlink" Target="https://pbs.twimg.com/media/Dy5jRTPUUAER3q6.jpg" TargetMode="External" /><Relationship Id="rId197" Type="http://schemas.openxmlformats.org/officeDocument/2006/relationships/hyperlink" Target="https://pbs.twimg.com/media/Dy5utZeVYAEM5G1.jpg" TargetMode="External" /><Relationship Id="rId198" Type="http://schemas.openxmlformats.org/officeDocument/2006/relationships/hyperlink" Target="https://pbs.twimg.com/media/Dy5utZeVYAEM5G1.jpg" TargetMode="External" /><Relationship Id="rId199" Type="http://schemas.openxmlformats.org/officeDocument/2006/relationships/hyperlink" Target="https://pbs.twimg.com/media/Dy5utZeVYAEM5G1.jpg" TargetMode="External" /><Relationship Id="rId200" Type="http://schemas.openxmlformats.org/officeDocument/2006/relationships/hyperlink" Target="https://pbs.twimg.com/media/Dy57_crX4AA827G.jpg" TargetMode="External" /><Relationship Id="rId201" Type="http://schemas.openxmlformats.org/officeDocument/2006/relationships/hyperlink" Target="https://pbs.twimg.com/media/Dy5utZeVYAEM5G1.jpg" TargetMode="External" /><Relationship Id="rId202" Type="http://schemas.openxmlformats.org/officeDocument/2006/relationships/hyperlink" Target="http://pbs.twimg.com/profile_images/2760417601/3ec6cd3ebd63817a59ea8ce4a63c9e7d_normal.jpeg" TargetMode="External" /><Relationship Id="rId203" Type="http://schemas.openxmlformats.org/officeDocument/2006/relationships/hyperlink" Target="http://pbs.twimg.com/profile_images/2760417601/3ec6cd3ebd63817a59ea8ce4a63c9e7d_normal.jpe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pbs.twimg.com/profile_images/1048376755290030081/2QM3DwZa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1048376755290030081/2QM3DwZa_normal.jpg" TargetMode="External" /><Relationship Id="rId208" Type="http://schemas.openxmlformats.org/officeDocument/2006/relationships/hyperlink" Target="http://pbs.twimg.com/profile_images/1048376755290030081/2QM3DwZa_normal.jpg" TargetMode="External" /><Relationship Id="rId209" Type="http://schemas.openxmlformats.org/officeDocument/2006/relationships/hyperlink" Target="http://pbs.twimg.com/profile_images/535673818358902784/6jD2S4iR_normal.png" TargetMode="External" /><Relationship Id="rId210" Type="http://schemas.openxmlformats.org/officeDocument/2006/relationships/hyperlink" Target="http://pbs.twimg.com/profile_images/1083460212638580741/s-SdgUuw_normal.jpg" TargetMode="External" /><Relationship Id="rId211" Type="http://schemas.openxmlformats.org/officeDocument/2006/relationships/hyperlink" Target="http://pbs.twimg.com/profile_images/1083460212638580741/s-SdgUuw_normal.jpg" TargetMode="External" /><Relationship Id="rId212" Type="http://schemas.openxmlformats.org/officeDocument/2006/relationships/hyperlink" Target="http://pbs.twimg.com/profile_images/1083460212638580741/s-SdgUuw_normal.jpg" TargetMode="External" /><Relationship Id="rId213" Type="http://schemas.openxmlformats.org/officeDocument/2006/relationships/hyperlink" Target="http://pbs.twimg.com/profile_images/1083460212638580741/s-SdgUuw_normal.jpg" TargetMode="External" /><Relationship Id="rId214" Type="http://schemas.openxmlformats.org/officeDocument/2006/relationships/hyperlink" Target="http://pbs.twimg.com/profile_images/1083460212638580741/s-SdgUuw_normal.jpg" TargetMode="External" /><Relationship Id="rId215" Type="http://schemas.openxmlformats.org/officeDocument/2006/relationships/hyperlink" Target="http://pbs.twimg.com/profile_images/1083460212638580741/s-SdgUuw_normal.jpg" TargetMode="External" /><Relationship Id="rId216" Type="http://schemas.openxmlformats.org/officeDocument/2006/relationships/hyperlink" Target="http://pbs.twimg.com/profile_images/847086813034438656/rMR3IC1n_normal.jpg" TargetMode="External" /><Relationship Id="rId217" Type="http://schemas.openxmlformats.org/officeDocument/2006/relationships/hyperlink" Target="http://pbs.twimg.com/profile_images/847086813034438656/rMR3IC1n_normal.jpg" TargetMode="External" /><Relationship Id="rId218" Type="http://schemas.openxmlformats.org/officeDocument/2006/relationships/hyperlink" Target="http://pbs.twimg.com/profile_images/847086813034438656/rMR3IC1n_normal.jpg" TargetMode="External" /><Relationship Id="rId219" Type="http://schemas.openxmlformats.org/officeDocument/2006/relationships/hyperlink" Target="http://pbs.twimg.com/profile_images/900162021345312768/vp4oVdm2_normal.jpg" TargetMode="External" /><Relationship Id="rId220" Type="http://schemas.openxmlformats.org/officeDocument/2006/relationships/hyperlink" Target="http://pbs.twimg.com/profile_images/900162021345312768/vp4oVdm2_normal.jpg" TargetMode="External" /><Relationship Id="rId221" Type="http://schemas.openxmlformats.org/officeDocument/2006/relationships/hyperlink" Target="http://pbs.twimg.com/profile_images/900162021345312768/vp4oVdm2_normal.jpg" TargetMode="External" /><Relationship Id="rId222" Type="http://schemas.openxmlformats.org/officeDocument/2006/relationships/hyperlink" Target="http://pbs.twimg.com/profile_images/883073257058054144/ucVwG5U8_normal.jpg" TargetMode="External" /><Relationship Id="rId223" Type="http://schemas.openxmlformats.org/officeDocument/2006/relationships/hyperlink" Target="http://pbs.twimg.com/profile_images/883073257058054144/ucVwG5U8_normal.jpg" TargetMode="External" /><Relationship Id="rId224" Type="http://schemas.openxmlformats.org/officeDocument/2006/relationships/hyperlink" Target="http://pbs.twimg.com/profile_images/883073257058054144/ucVwG5U8_normal.jpg" TargetMode="External" /><Relationship Id="rId225" Type="http://schemas.openxmlformats.org/officeDocument/2006/relationships/hyperlink" Target="http://pbs.twimg.com/profile_images/1094968978953375745/xQpYb-hI_normal.jpg" TargetMode="External" /><Relationship Id="rId226" Type="http://schemas.openxmlformats.org/officeDocument/2006/relationships/hyperlink" Target="http://pbs.twimg.com/profile_images/1083505445132615680/_hNpH4Vd_normal.jpg" TargetMode="External" /><Relationship Id="rId227" Type="http://schemas.openxmlformats.org/officeDocument/2006/relationships/hyperlink" Target="http://pbs.twimg.com/profile_images/949453367289380864/eK9oI2q__normal.jpg" TargetMode="External" /><Relationship Id="rId228" Type="http://schemas.openxmlformats.org/officeDocument/2006/relationships/hyperlink" Target="http://pbs.twimg.com/profile_images/949453367289380864/eK9oI2q__normal.jpg" TargetMode="External" /><Relationship Id="rId229" Type="http://schemas.openxmlformats.org/officeDocument/2006/relationships/hyperlink" Target="http://pbs.twimg.com/profile_images/552867620030922752/yma5qds-_normal.jpeg" TargetMode="External" /><Relationship Id="rId230" Type="http://schemas.openxmlformats.org/officeDocument/2006/relationships/hyperlink" Target="http://pbs.twimg.com/profile_images/552867620030922752/yma5qds-_normal.jpeg" TargetMode="External" /><Relationship Id="rId231" Type="http://schemas.openxmlformats.org/officeDocument/2006/relationships/hyperlink" Target="http://pbs.twimg.com/profile_images/491350819334144000/4HQKX8yi_normal.jpeg" TargetMode="External" /><Relationship Id="rId232" Type="http://schemas.openxmlformats.org/officeDocument/2006/relationships/hyperlink" Target="http://pbs.twimg.com/profile_images/1017270072430202880/XeLh6Kf0_normal.jpg" TargetMode="External" /><Relationship Id="rId233" Type="http://schemas.openxmlformats.org/officeDocument/2006/relationships/hyperlink" Target="http://pbs.twimg.com/profile_images/491350819334144000/4HQKX8yi_normal.jpeg" TargetMode="External" /><Relationship Id="rId234" Type="http://schemas.openxmlformats.org/officeDocument/2006/relationships/hyperlink" Target="http://pbs.twimg.com/profile_images/1017270072430202880/XeLh6Kf0_normal.jpg" TargetMode="External" /><Relationship Id="rId235" Type="http://schemas.openxmlformats.org/officeDocument/2006/relationships/hyperlink" Target="http://pbs.twimg.com/profile_images/491350819334144000/4HQKX8yi_normal.jpeg" TargetMode="External" /><Relationship Id="rId236" Type="http://schemas.openxmlformats.org/officeDocument/2006/relationships/hyperlink" Target="http://pbs.twimg.com/profile_images/1017270072430202880/XeLh6Kf0_normal.jpg" TargetMode="External" /><Relationship Id="rId237" Type="http://schemas.openxmlformats.org/officeDocument/2006/relationships/hyperlink" Target="http://pbs.twimg.com/profile_images/491350819334144000/4HQKX8yi_normal.jpeg" TargetMode="External" /><Relationship Id="rId238" Type="http://schemas.openxmlformats.org/officeDocument/2006/relationships/hyperlink" Target="http://pbs.twimg.com/profile_images/1017270072430202880/XeLh6Kf0_normal.jpg" TargetMode="External" /><Relationship Id="rId239" Type="http://schemas.openxmlformats.org/officeDocument/2006/relationships/hyperlink" Target="http://pbs.twimg.com/profile_images/491350819334144000/4HQKX8yi_normal.jpeg" TargetMode="External" /><Relationship Id="rId240" Type="http://schemas.openxmlformats.org/officeDocument/2006/relationships/hyperlink" Target="http://pbs.twimg.com/profile_images/1017270072430202880/XeLh6Kf0_normal.jpg" TargetMode="External" /><Relationship Id="rId241" Type="http://schemas.openxmlformats.org/officeDocument/2006/relationships/hyperlink" Target="http://pbs.twimg.com/profile_images/491350819334144000/4HQKX8yi_normal.jpeg" TargetMode="External" /><Relationship Id="rId242" Type="http://schemas.openxmlformats.org/officeDocument/2006/relationships/hyperlink" Target="http://pbs.twimg.com/profile_images/1017270072430202880/XeLh6Kf0_normal.jpg" TargetMode="External" /><Relationship Id="rId243" Type="http://schemas.openxmlformats.org/officeDocument/2006/relationships/hyperlink" Target="http://pbs.twimg.com/profile_images/491350819334144000/4HQKX8yi_normal.jpeg" TargetMode="External" /><Relationship Id="rId244" Type="http://schemas.openxmlformats.org/officeDocument/2006/relationships/hyperlink" Target="http://pbs.twimg.com/profile_images/1017270072430202880/XeLh6Kf0_normal.jpg" TargetMode="External" /><Relationship Id="rId245" Type="http://schemas.openxmlformats.org/officeDocument/2006/relationships/hyperlink" Target="http://pbs.twimg.com/profile_images/1010183239846191104/nYX9Ivh6_normal.jpg" TargetMode="External" /><Relationship Id="rId246" Type="http://schemas.openxmlformats.org/officeDocument/2006/relationships/hyperlink" Target="http://pbs.twimg.com/profile_images/1010183239846191104/nYX9Ivh6_normal.jpg" TargetMode="External" /><Relationship Id="rId247" Type="http://schemas.openxmlformats.org/officeDocument/2006/relationships/hyperlink" Target="http://pbs.twimg.com/profile_images/907811736568385537/oti5CIhF_normal.jpg" TargetMode="External" /><Relationship Id="rId248" Type="http://schemas.openxmlformats.org/officeDocument/2006/relationships/hyperlink" Target="http://pbs.twimg.com/profile_images/907811736568385537/oti5CIhF_normal.jpg" TargetMode="External" /><Relationship Id="rId249" Type="http://schemas.openxmlformats.org/officeDocument/2006/relationships/hyperlink" Target="http://pbs.twimg.com/profile_images/1085387471368712192/USmAeSJA_normal.jpg" TargetMode="External" /><Relationship Id="rId250" Type="http://schemas.openxmlformats.org/officeDocument/2006/relationships/hyperlink" Target="http://pbs.twimg.com/profile_images/1085387471368712192/USmAeSJA_normal.jpg" TargetMode="External" /><Relationship Id="rId251" Type="http://schemas.openxmlformats.org/officeDocument/2006/relationships/hyperlink" Target="http://pbs.twimg.com/profile_images/735873367186788352/CHldWZJk_normal.jpg" TargetMode="External" /><Relationship Id="rId252" Type="http://schemas.openxmlformats.org/officeDocument/2006/relationships/hyperlink" Target="http://pbs.twimg.com/profile_images/1079037828544245761/UB7yY0qF_normal.jpg" TargetMode="External" /><Relationship Id="rId253" Type="http://schemas.openxmlformats.org/officeDocument/2006/relationships/hyperlink" Target="http://pbs.twimg.com/profile_images/1079037828544245761/UB7yY0qF_normal.jpg" TargetMode="External" /><Relationship Id="rId254" Type="http://schemas.openxmlformats.org/officeDocument/2006/relationships/hyperlink" Target="http://pbs.twimg.com/profile_images/594202492231004161/HDrp4ADS_normal.png" TargetMode="External" /><Relationship Id="rId255" Type="http://schemas.openxmlformats.org/officeDocument/2006/relationships/hyperlink" Target="http://pbs.twimg.com/profile_images/135825506/kglologo_normal.png" TargetMode="External" /><Relationship Id="rId256" Type="http://schemas.openxmlformats.org/officeDocument/2006/relationships/hyperlink" Target="http://pbs.twimg.com/profile_images/887492026/KIWA_tweet_normal.jpg" TargetMode="External" /><Relationship Id="rId257" Type="http://schemas.openxmlformats.org/officeDocument/2006/relationships/hyperlink" Target="http://pbs.twimg.com/profile_images/1035315195609051136/OfK9y2qk_normal.jpg" TargetMode="External" /><Relationship Id="rId258" Type="http://schemas.openxmlformats.org/officeDocument/2006/relationships/hyperlink" Target="http://pbs.twimg.com/profile_images/1087118386021187587/1fBjxrNX_normal.jpg" TargetMode="External" /><Relationship Id="rId259" Type="http://schemas.openxmlformats.org/officeDocument/2006/relationships/hyperlink" Target="http://pbs.twimg.com/profile_images/1060901397670125568/DjX0_r9i_normal.jpg" TargetMode="External" /><Relationship Id="rId260" Type="http://schemas.openxmlformats.org/officeDocument/2006/relationships/hyperlink" Target="http://pbs.twimg.com/profile_images/979159959740080128/RxmoLHZq_normal.jpg" TargetMode="External" /><Relationship Id="rId261" Type="http://schemas.openxmlformats.org/officeDocument/2006/relationships/hyperlink" Target="http://pbs.twimg.com/profile_images/967422330585649152/5hpmQD0b_normal.jpg" TargetMode="External" /><Relationship Id="rId262" Type="http://schemas.openxmlformats.org/officeDocument/2006/relationships/hyperlink" Target="http://pbs.twimg.com/profile_images/967420939649605633/80lJz-py_normal.jpg" TargetMode="External" /><Relationship Id="rId263" Type="http://schemas.openxmlformats.org/officeDocument/2006/relationships/hyperlink" Target="http://pbs.twimg.com/profile_images/1082259560864407552/Gpq3Q3UH_normal.jpg" TargetMode="External" /><Relationship Id="rId264" Type="http://schemas.openxmlformats.org/officeDocument/2006/relationships/hyperlink" Target="http://pbs.twimg.com/profile_images/966853639733116928/cNeNndxS_normal.jpg" TargetMode="External" /><Relationship Id="rId265" Type="http://schemas.openxmlformats.org/officeDocument/2006/relationships/hyperlink" Target="https://pbs.twimg.com/media/DzKc_oHXcAEVMU9.jpg" TargetMode="External" /><Relationship Id="rId266" Type="http://schemas.openxmlformats.org/officeDocument/2006/relationships/hyperlink" Target="http://pbs.twimg.com/profile_images/40757322/syfavatar_normal.jpg" TargetMode="External" /><Relationship Id="rId267" Type="http://schemas.openxmlformats.org/officeDocument/2006/relationships/hyperlink" Target="http://pbs.twimg.com/profile_images/40757322/syfavatar_normal.jpg" TargetMode="External" /><Relationship Id="rId268" Type="http://schemas.openxmlformats.org/officeDocument/2006/relationships/hyperlink" Target="http://pbs.twimg.com/profile_images/40757322/syfavatar_normal.jpg" TargetMode="External" /><Relationship Id="rId269" Type="http://schemas.openxmlformats.org/officeDocument/2006/relationships/hyperlink" Target="https://pbs.twimg.com/media/DzNdaoDXQAIrW-I.jpg" TargetMode="External" /><Relationship Id="rId270" Type="http://schemas.openxmlformats.org/officeDocument/2006/relationships/hyperlink" Target="http://pbs.twimg.com/profile_images/510155136237174785/8DarHRxk_normal.jpeg" TargetMode="External" /><Relationship Id="rId271" Type="http://schemas.openxmlformats.org/officeDocument/2006/relationships/hyperlink" Target="http://pbs.twimg.com/profile_images/510155136237174785/8DarHRxk_normal.jpeg" TargetMode="External" /><Relationship Id="rId272" Type="http://schemas.openxmlformats.org/officeDocument/2006/relationships/hyperlink" Target="http://pbs.twimg.com/profile_images/1055804107661983744/yppSHJ9J_normal.jpg" TargetMode="External" /><Relationship Id="rId273" Type="http://schemas.openxmlformats.org/officeDocument/2006/relationships/hyperlink" Target="http://pbs.twimg.com/profile_images/855725518590689280/3tUIkwet_normal.jpg" TargetMode="External" /><Relationship Id="rId274" Type="http://schemas.openxmlformats.org/officeDocument/2006/relationships/hyperlink" Target="http://pbs.twimg.com/profile_images/3053074401/ba4cffba9a9e3f1a5ce021d392d05036_normal.jpeg" TargetMode="External" /><Relationship Id="rId275" Type="http://schemas.openxmlformats.org/officeDocument/2006/relationships/hyperlink" Target="http://pbs.twimg.com/profile_images/532980565650051073/y7NXlcxp_normal.jpeg" TargetMode="External" /><Relationship Id="rId276" Type="http://schemas.openxmlformats.org/officeDocument/2006/relationships/hyperlink" Target="http://pbs.twimg.com/profile_images/532980565650051073/y7NXlcxp_normal.jpeg" TargetMode="External" /><Relationship Id="rId277" Type="http://schemas.openxmlformats.org/officeDocument/2006/relationships/hyperlink" Target="http://pbs.twimg.com/profile_images/3053074401/ba4cffba9a9e3f1a5ce021d392d05036_normal.jpeg" TargetMode="External" /><Relationship Id="rId278" Type="http://schemas.openxmlformats.org/officeDocument/2006/relationships/hyperlink" Target="http://pbs.twimg.com/profile_images/893177058985099265/H4nXGPXE_normal.jpg" TargetMode="External" /><Relationship Id="rId279" Type="http://schemas.openxmlformats.org/officeDocument/2006/relationships/hyperlink" Target="https://pbs.twimg.com/media/DzOtmumWoAIpPCk.jpg" TargetMode="External" /><Relationship Id="rId280" Type="http://schemas.openxmlformats.org/officeDocument/2006/relationships/hyperlink" Target="http://pbs.twimg.com/profile_images/978767316438597633/_x6s-sim_normal.jpg" TargetMode="External" /><Relationship Id="rId281" Type="http://schemas.openxmlformats.org/officeDocument/2006/relationships/hyperlink" Target="http://pbs.twimg.com/profile_images/1057753584102793218/kJUneTEs_normal.jpg" TargetMode="External" /><Relationship Id="rId282" Type="http://schemas.openxmlformats.org/officeDocument/2006/relationships/hyperlink" Target="http://pbs.twimg.com/profile_images/1057753584102793218/kJUneTEs_normal.jpg" TargetMode="External" /><Relationship Id="rId283" Type="http://schemas.openxmlformats.org/officeDocument/2006/relationships/hyperlink" Target="http://pbs.twimg.com/profile_images/1764747620/Ralston_original_normal.jpg" TargetMode="External" /><Relationship Id="rId284" Type="http://schemas.openxmlformats.org/officeDocument/2006/relationships/hyperlink" Target="http://pbs.twimg.com/profile_images/994051799324610560/zduiyrK6_normal.jpg" TargetMode="External" /><Relationship Id="rId285" Type="http://schemas.openxmlformats.org/officeDocument/2006/relationships/hyperlink" Target="http://pbs.twimg.com/profile_images/612302117965967360/pxTf_7Jg_normal.jpg" TargetMode="External" /><Relationship Id="rId286" Type="http://schemas.openxmlformats.org/officeDocument/2006/relationships/hyperlink" Target="http://pbs.twimg.com/profile_images/1091026101185531906/6yMUmClL_normal.jpg" TargetMode="External" /><Relationship Id="rId287" Type="http://schemas.openxmlformats.org/officeDocument/2006/relationships/hyperlink" Target="http://pbs.twimg.com/profile_images/1094236373576491009/F3pzZE6a_normal.jpg" TargetMode="External" /><Relationship Id="rId288" Type="http://schemas.openxmlformats.org/officeDocument/2006/relationships/hyperlink" Target="http://pbs.twimg.com/profile_images/1043916834188218373/M0yJhZjc_normal.jpg" TargetMode="External" /><Relationship Id="rId289" Type="http://schemas.openxmlformats.org/officeDocument/2006/relationships/hyperlink" Target="http://pbs.twimg.com/profile_images/1043916834188218373/M0yJhZjc_normal.jpg" TargetMode="External" /><Relationship Id="rId290" Type="http://schemas.openxmlformats.org/officeDocument/2006/relationships/hyperlink" Target="http://pbs.twimg.com/profile_images/638827582545260544/97yEhf_o_normal.jpg" TargetMode="External" /><Relationship Id="rId291" Type="http://schemas.openxmlformats.org/officeDocument/2006/relationships/hyperlink" Target="http://pbs.twimg.com/profile_images/1043158237632126976/1l9xZ3sc_normal.jpg" TargetMode="External" /><Relationship Id="rId292" Type="http://schemas.openxmlformats.org/officeDocument/2006/relationships/hyperlink" Target="https://pbs.twimg.com/media/DzO0idIWoAAst1L.jpg" TargetMode="External" /><Relationship Id="rId293" Type="http://schemas.openxmlformats.org/officeDocument/2006/relationships/hyperlink" Target="http://pbs.twimg.com/profile_images/967391277569355776/mF5_zZdO_normal.jpg" TargetMode="External" /><Relationship Id="rId294" Type="http://schemas.openxmlformats.org/officeDocument/2006/relationships/hyperlink" Target="http://pbs.twimg.com/profile_images/967391277569355776/mF5_zZdO_normal.jpg" TargetMode="External" /><Relationship Id="rId295" Type="http://schemas.openxmlformats.org/officeDocument/2006/relationships/hyperlink" Target="http://pbs.twimg.com/profile_images/1091493741934854144/ZtKwAaSc_normal.jpg" TargetMode="External" /><Relationship Id="rId296" Type="http://schemas.openxmlformats.org/officeDocument/2006/relationships/hyperlink" Target="http://pbs.twimg.com/profile_images/864220615422726144/F3M8Co7J_normal.jpg" TargetMode="External" /><Relationship Id="rId297" Type="http://schemas.openxmlformats.org/officeDocument/2006/relationships/hyperlink" Target="http://pbs.twimg.com/profile_images/2653646660/d8b387eb961bb8c444750bf70b57f33d_normal.png" TargetMode="External" /><Relationship Id="rId298" Type="http://schemas.openxmlformats.org/officeDocument/2006/relationships/hyperlink" Target="http://pbs.twimg.com/profile_images/448162267981307904/d_OHmzXd_normal.jpeg" TargetMode="External" /><Relationship Id="rId299" Type="http://schemas.openxmlformats.org/officeDocument/2006/relationships/hyperlink" Target="http://pbs.twimg.com/profile_images/1295142140/MysticTrain_normal.jpg" TargetMode="External" /><Relationship Id="rId300" Type="http://schemas.openxmlformats.org/officeDocument/2006/relationships/hyperlink" Target="http://pbs.twimg.com/profile_images/616638763716882432/WQvDiKJQ_normal.jpg" TargetMode="External" /><Relationship Id="rId301" Type="http://schemas.openxmlformats.org/officeDocument/2006/relationships/hyperlink" Target="https://pbs.twimg.com/media/DzbH7qTUUAIogUp.jpg" TargetMode="External" /><Relationship Id="rId302" Type="http://schemas.openxmlformats.org/officeDocument/2006/relationships/hyperlink" Target="http://pbs.twimg.com/profile_images/2623937172/acn2bi822bff2uv64qr3_normal.png" TargetMode="External" /><Relationship Id="rId303" Type="http://schemas.openxmlformats.org/officeDocument/2006/relationships/hyperlink" Target="http://pbs.twimg.com/profile_images/2623937172/acn2bi822bff2uv64qr3_normal.png" TargetMode="External" /><Relationship Id="rId304" Type="http://schemas.openxmlformats.org/officeDocument/2006/relationships/hyperlink" Target="http://pbs.twimg.com/profile_images/666452894699253760/rTrjYsW5_normal.jpg" TargetMode="External" /><Relationship Id="rId305" Type="http://schemas.openxmlformats.org/officeDocument/2006/relationships/hyperlink" Target="http://pbs.twimg.com/profile_images/1841487869/better_bottle_bill_twitter_normal.jpg" TargetMode="External" /><Relationship Id="rId306" Type="http://schemas.openxmlformats.org/officeDocument/2006/relationships/hyperlink" Target="http://pbs.twimg.com/profile_images/1841487869/better_bottle_bill_twitter_normal.jpg" TargetMode="External" /><Relationship Id="rId307" Type="http://schemas.openxmlformats.org/officeDocument/2006/relationships/hyperlink" Target="http://pbs.twimg.com/profile_images/1841487869/better_bottle_bill_twitter_normal.jpg" TargetMode="External" /><Relationship Id="rId308" Type="http://schemas.openxmlformats.org/officeDocument/2006/relationships/hyperlink" Target="http://pbs.twimg.com/profile_images/1841487869/better_bottle_bill_twitter_normal.jpg" TargetMode="External" /><Relationship Id="rId309" Type="http://schemas.openxmlformats.org/officeDocument/2006/relationships/hyperlink" Target="http://pbs.twimg.com/profile_images/1841487869/better_bottle_bill_twitter_normal.jpg" TargetMode="External" /><Relationship Id="rId310" Type="http://schemas.openxmlformats.org/officeDocument/2006/relationships/hyperlink" Target="https://pbs.twimg.com/media/Dy1dq6aWkAEXAoM.jpg" TargetMode="External" /><Relationship Id="rId311" Type="http://schemas.openxmlformats.org/officeDocument/2006/relationships/hyperlink" Target="http://pbs.twimg.com/profile_images/992853315581968384/gd-BC68b_normal.jpg" TargetMode="External" /><Relationship Id="rId312" Type="http://schemas.openxmlformats.org/officeDocument/2006/relationships/hyperlink" Target="http://pbs.twimg.com/profile_images/1841487869/better_bottle_bill_twitter_normal.jpg" TargetMode="External" /><Relationship Id="rId313" Type="http://schemas.openxmlformats.org/officeDocument/2006/relationships/hyperlink" Target="http://pbs.twimg.com/profile_images/1841487869/better_bottle_bill_twitter_normal.jpg" TargetMode="External" /><Relationship Id="rId314" Type="http://schemas.openxmlformats.org/officeDocument/2006/relationships/hyperlink" Target="https://pbs.twimg.com/media/Dy1dq6aWkAEXAoM.jpg" TargetMode="External" /><Relationship Id="rId315" Type="http://schemas.openxmlformats.org/officeDocument/2006/relationships/hyperlink" Target="http://pbs.twimg.com/profile_images/1429295829/tG_normal.jpg" TargetMode="External" /><Relationship Id="rId316" Type="http://schemas.openxmlformats.org/officeDocument/2006/relationships/hyperlink" Target="http://pbs.twimg.com/profile_images/1841487869/better_bottle_bill_twitter_normal.jpg" TargetMode="External" /><Relationship Id="rId317" Type="http://schemas.openxmlformats.org/officeDocument/2006/relationships/hyperlink" Target="http://pbs.twimg.com/profile_images/992853315581968384/gd-BC68b_normal.jpg" TargetMode="External" /><Relationship Id="rId318" Type="http://schemas.openxmlformats.org/officeDocument/2006/relationships/hyperlink" Target="http://pbs.twimg.com/profile_images/1841487869/better_bottle_bill_twitter_normal.jpg" TargetMode="External" /><Relationship Id="rId319" Type="http://schemas.openxmlformats.org/officeDocument/2006/relationships/hyperlink" Target="http://pbs.twimg.com/profile_images/1841487869/better_bottle_bill_twitter_normal.jpg" TargetMode="External" /><Relationship Id="rId320" Type="http://schemas.openxmlformats.org/officeDocument/2006/relationships/hyperlink" Target="http://pbs.twimg.com/profile_images/539877958110806016/SCNOViOh_normal.jpeg" TargetMode="External" /><Relationship Id="rId321" Type="http://schemas.openxmlformats.org/officeDocument/2006/relationships/hyperlink" Target="http://pbs.twimg.com/profile_images/1841487869/better_bottle_bill_twitter_normal.jpg" TargetMode="External" /><Relationship Id="rId322" Type="http://schemas.openxmlformats.org/officeDocument/2006/relationships/hyperlink" Target="http://pbs.twimg.com/profile_images/1085909389570002946/uXD_2g4W_normal.jpg" TargetMode="External" /><Relationship Id="rId323" Type="http://schemas.openxmlformats.org/officeDocument/2006/relationships/hyperlink" Target="http://pbs.twimg.com/profile_images/1085909389570002946/uXD_2g4W_normal.jpg" TargetMode="External" /><Relationship Id="rId324" Type="http://schemas.openxmlformats.org/officeDocument/2006/relationships/hyperlink" Target="https://pbs.twimg.com/media/DzeTv5iVsAA_fpq.jpg" TargetMode="External" /><Relationship Id="rId325" Type="http://schemas.openxmlformats.org/officeDocument/2006/relationships/hyperlink" Target="http://pbs.twimg.com/profile_images/1087422410817556480/EF5WHpTD_normal.jpg" TargetMode="External" /><Relationship Id="rId326" Type="http://schemas.openxmlformats.org/officeDocument/2006/relationships/hyperlink" Target="https://pbs.twimg.com/media/DylKYZNVsAAg4L_.jpg" TargetMode="External" /><Relationship Id="rId327" Type="http://schemas.openxmlformats.org/officeDocument/2006/relationships/hyperlink" Target="http://pbs.twimg.com/profile_images/1841487869/better_bottle_bill_twitter_normal.jpg" TargetMode="External" /><Relationship Id="rId328" Type="http://schemas.openxmlformats.org/officeDocument/2006/relationships/hyperlink" Target="http://pbs.twimg.com/profile_images/1841487869/better_bottle_bill_twitter_normal.jpg" TargetMode="External" /><Relationship Id="rId329" Type="http://schemas.openxmlformats.org/officeDocument/2006/relationships/hyperlink" Target="http://pbs.twimg.com/profile_images/1841487869/better_bottle_bill_twitter_normal.jpg" TargetMode="External" /><Relationship Id="rId330" Type="http://schemas.openxmlformats.org/officeDocument/2006/relationships/hyperlink" Target="http://pbs.twimg.com/profile_images/1841487869/better_bottle_bill_twitter_normal.jpg" TargetMode="External" /><Relationship Id="rId331" Type="http://schemas.openxmlformats.org/officeDocument/2006/relationships/hyperlink" Target="http://pbs.twimg.com/profile_images/1841487869/better_bottle_bill_twitter_normal.jpg" TargetMode="External" /><Relationship Id="rId332" Type="http://schemas.openxmlformats.org/officeDocument/2006/relationships/hyperlink" Target="http://pbs.twimg.com/profile_images/1841487869/better_bottle_bill_twitter_normal.jpg" TargetMode="External" /><Relationship Id="rId333" Type="http://schemas.openxmlformats.org/officeDocument/2006/relationships/hyperlink" Target="http://pbs.twimg.com/profile_images/1087422410817556480/EF5WHpTD_normal.jp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s://pbs.twimg.com/media/DzeuCruUcAA6bUo.jpg" TargetMode="External" /><Relationship Id="rId336" Type="http://schemas.openxmlformats.org/officeDocument/2006/relationships/hyperlink" Target="https://twitter.com/#!/canbyherald/status/1091508689410949120" TargetMode="External" /><Relationship Id="rId337" Type="http://schemas.openxmlformats.org/officeDocument/2006/relationships/hyperlink" Target="https://twitter.com/#!/cntrloregonian/status/1091508701054357504" TargetMode="External" /><Relationship Id="rId338" Type="http://schemas.openxmlformats.org/officeDocument/2006/relationships/hyperlink" Target="https://twitter.com/#!/valleytimes/status/1091503516290596864" TargetMode="External" /><Relationship Id="rId339" Type="http://schemas.openxmlformats.org/officeDocument/2006/relationships/hyperlink" Target="https://twitter.com/#!/mojatt/status/1091511517881618433" TargetMode="External" /><Relationship Id="rId340" Type="http://schemas.openxmlformats.org/officeDocument/2006/relationships/hyperlink" Target="https://twitter.com/#!/gresham_outlook/status/1091518480246063110" TargetMode="External" /><Relationship Id="rId341" Type="http://schemas.openxmlformats.org/officeDocument/2006/relationships/hyperlink" Target="https://twitter.com/#!/estacada_news/status/1091518371055759361" TargetMode="External" /><Relationship Id="rId342" Type="http://schemas.openxmlformats.org/officeDocument/2006/relationships/hyperlink" Target="https://twitter.com/#!/sandypost/status/1091518484763328512" TargetMode="External" /><Relationship Id="rId343" Type="http://schemas.openxmlformats.org/officeDocument/2006/relationships/hyperlink" Target="https://twitter.com/#!/nwfisch/status/1091729779760467968" TargetMode="External" /><Relationship Id="rId344" Type="http://schemas.openxmlformats.org/officeDocument/2006/relationships/hyperlink" Target="https://twitter.com/#!/openloop/status/1091851237371273216" TargetMode="External" /><Relationship Id="rId345" Type="http://schemas.openxmlformats.org/officeDocument/2006/relationships/hyperlink" Target="https://twitter.com/#!/brewerbi/status/1091856129565503493" TargetMode="External" /><Relationship Id="rId346" Type="http://schemas.openxmlformats.org/officeDocument/2006/relationships/hyperlink" Target="https://twitter.com/#!/tives/status/1092448679607369728" TargetMode="External" /><Relationship Id="rId347" Type="http://schemas.openxmlformats.org/officeDocument/2006/relationships/hyperlink" Target="https://twitter.com/#!/ptskahill/status/1092449656334925825" TargetMode="External" /><Relationship Id="rId348" Type="http://schemas.openxmlformats.org/officeDocument/2006/relationships/hyperlink" Target="https://twitter.com/#!/bradfreidhof/status/1092488471044857856" TargetMode="External" /><Relationship Id="rId349" Type="http://schemas.openxmlformats.org/officeDocument/2006/relationships/hyperlink" Target="https://twitter.com/#!/deeplezpower/status/1092513403933941760" TargetMode="External" /><Relationship Id="rId350" Type="http://schemas.openxmlformats.org/officeDocument/2006/relationships/hyperlink" Target="https://twitter.com/#!/utahan15/status/1092569092559523840" TargetMode="External" /><Relationship Id="rId351" Type="http://schemas.openxmlformats.org/officeDocument/2006/relationships/hyperlink" Target="https://twitter.com/#!/utahan15/status/1092569092559523840" TargetMode="External" /><Relationship Id="rId352" Type="http://schemas.openxmlformats.org/officeDocument/2006/relationships/hyperlink" Target="https://twitter.com/#!/heyitsaesh/status/1092577270068400128" TargetMode="External" /><Relationship Id="rId353" Type="http://schemas.openxmlformats.org/officeDocument/2006/relationships/hyperlink" Target="https://twitter.com/#!/cartercraft/status/1092627425366863872" TargetMode="External" /><Relationship Id="rId354" Type="http://schemas.openxmlformats.org/officeDocument/2006/relationships/hyperlink" Target="https://twitter.com/#!/dougcasler1/status/1092456728308834306" TargetMode="External" /><Relationship Id="rId355" Type="http://schemas.openxmlformats.org/officeDocument/2006/relationships/hyperlink" Target="https://twitter.com/#!/ndudley1/status/1092637003965960194" TargetMode="External" /><Relationship Id="rId356" Type="http://schemas.openxmlformats.org/officeDocument/2006/relationships/hyperlink" Target="https://twitter.com/#!/ricktrilsch/status/1092823958011895810" TargetMode="External" /><Relationship Id="rId357" Type="http://schemas.openxmlformats.org/officeDocument/2006/relationships/hyperlink" Target="https://twitter.com/#!/ricktrilsch/status/1092823958011895810" TargetMode="External" /><Relationship Id="rId358" Type="http://schemas.openxmlformats.org/officeDocument/2006/relationships/hyperlink" Target="https://twitter.com/#!/ricktrilsch/status/1092823958011895810" TargetMode="External" /><Relationship Id="rId359" Type="http://schemas.openxmlformats.org/officeDocument/2006/relationships/hyperlink" Target="https://twitter.com/#!/dhplover/status/1092828959811747840" TargetMode="External" /><Relationship Id="rId360" Type="http://schemas.openxmlformats.org/officeDocument/2006/relationships/hyperlink" Target="https://twitter.com/#!/oskyherald/status/1092845346919727105" TargetMode="External" /><Relationship Id="rId361" Type="http://schemas.openxmlformats.org/officeDocument/2006/relationships/hyperlink" Target="https://twitter.com/#!/rationaldoge/status/1092909804194942976" TargetMode="External" /><Relationship Id="rId362" Type="http://schemas.openxmlformats.org/officeDocument/2006/relationships/hyperlink" Target="https://twitter.com/#!/peaz_org/status/1093057739545370624" TargetMode="External" /><Relationship Id="rId363" Type="http://schemas.openxmlformats.org/officeDocument/2006/relationships/hyperlink" Target="https://twitter.com/#!/treehousereal/status/1091756838951874563" TargetMode="External" /><Relationship Id="rId364" Type="http://schemas.openxmlformats.org/officeDocument/2006/relationships/hyperlink" Target="https://twitter.com/#!/treehousereal/status/1093162769816436742" TargetMode="External" /><Relationship Id="rId365" Type="http://schemas.openxmlformats.org/officeDocument/2006/relationships/hyperlink" Target="https://twitter.com/#!/connrecyclers/status/1093189751753134085" TargetMode="External" /><Relationship Id="rId366" Type="http://schemas.openxmlformats.org/officeDocument/2006/relationships/hyperlink" Target="https://twitter.com/#!/pearsesam/status/1093208891565891584" TargetMode="External" /><Relationship Id="rId367" Type="http://schemas.openxmlformats.org/officeDocument/2006/relationships/hyperlink" Target="https://twitter.com/#!/arforcdl/status/1093167836980281344" TargetMode="External" /><Relationship Id="rId368" Type="http://schemas.openxmlformats.org/officeDocument/2006/relationships/hyperlink" Target="https://twitter.com/#!/laurenguilette/status/1093232480260407296" TargetMode="External" /><Relationship Id="rId369" Type="http://schemas.openxmlformats.org/officeDocument/2006/relationships/hyperlink" Target="https://twitter.com/#!/indoorkitty3000/status/1093234665912188928" TargetMode="External" /><Relationship Id="rId370" Type="http://schemas.openxmlformats.org/officeDocument/2006/relationships/hyperlink" Target="https://twitter.com/#!/cyrilmay1/status/1093240402788974592" TargetMode="External" /><Relationship Id="rId371" Type="http://schemas.openxmlformats.org/officeDocument/2006/relationships/hyperlink" Target="https://twitter.com/#!/woburnpatch/status/1093258045994364928" TargetMode="External" /><Relationship Id="rId372" Type="http://schemas.openxmlformats.org/officeDocument/2006/relationships/hyperlink" Target="https://twitter.com/#!/lily_oh_lily_/status/1092910328793321472" TargetMode="External" /><Relationship Id="rId373" Type="http://schemas.openxmlformats.org/officeDocument/2006/relationships/hyperlink" Target="https://twitter.com/#!/lily_oh_lily_/status/1092910328793321472" TargetMode="External" /><Relationship Id="rId374" Type="http://schemas.openxmlformats.org/officeDocument/2006/relationships/hyperlink" Target="https://twitter.com/#!/lily_oh_lily_/status/1092910328793321472" TargetMode="External" /><Relationship Id="rId375" Type="http://schemas.openxmlformats.org/officeDocument/2006/relationships/hyperlink" Target="https://twitter.com/#!/lily_oh_lily_/status/1091876152749187072" TargetMode="External" /><Relationship Id="rId376" Type="http://schemas.openxmlformats.org/officeDocument/2006/relationships/hyperlink" Target="https://twitter.com/#!/lily_oh_lily_/status/1092910328793321472" TargetMode="External" /><Relationship Id="rId377" Type="http://schemas.openxmlformats.org/officeDocument/2006/relationships/hyperlink" Target="https://twitter.com/#!/lily_oh_lily_/status/1093341528376860672" TargetMode="External" /><Relationship Id="rId378" Type="http://schemas.openxmlformats.org/officeDocument/2006/relationships/hyperlink" Target="https://twitter.com/#!/lily_oh_lily_/status/1093339895626493954" TargetMode="External" /><Relationship Id="rId379" Type="http://schemas.openxmlformats.org/officeDocument/2006/relationships/hyperlink" Target="https://twitter.com/#!/connfood/status/1093179148128931840" TargetMode="External" /><Relationship Id="rId380" Type="http://schemas.openxmlformats.org/officeDocument/2006/relationships/hyperlink" Target="https://twitter.com/#!/mountaindairy/status/1093372343257317376" TargetMode="External" /><Relationship Id="rId381" Type="http://schemas.openxmlformats.org/officeDocument/2006/relationships/hyperlink" Target="https://twitter.com/#!/theshipatnorth/status/1093314273110093825" TargetMode="External" /><Relationship Id="rId382" Type="http://schemas.openxmlformats.org/officeDocument/2006/relationships/hyperlink" Target="https://twitter.com/#!/isasenior/status/1093505822527836160" TargetMode="External" /><Relationship Id="rId383" Type="http://schemas.openxmlformats.org/officeDocument/2006/relationships/hyperlink" Target="https://twitter.com/#!/esjpa/status/1093549861805318145" TargetMode="External" /><Relationship Id="rId384" Type="http://schemas.openxmlformats.org/officeDocument/2006/relationships/hyperlink" Target="https://twitter.com/#!/uozerowaste/status/1093567658467848192" TargetMode="External" /><Relationship Id="rId385" Type="http://schemas.openxmlformats.org/officeDocument/2006/relationships/hyperlink" Target="https://twitter.com/#!/stainlessstraw/status/1093589065021046784" TargetMode="External" /><Relationship Id="rId386" Type="http://schemas.openxmlformats.org/officeDocument/2006/relationships/hyperlink" Target="https://twitter.com/#!/daswenson/status/1093699171192893440" TargetMode="External" /><Relationship Id="rId387" Type="http://schemas.openxmlformats.org/officeDocument/2006/relationships/hyperlink" Target="https://twitter.com/#!/daswenson/status/1093699171192893440" TargetMode="External" /><Relationship Id="rId388" Type="http://schemas.openxmlformats.org/officeDocument/2006/relationships/hyperlink" Target="https://twitter.com/#!/daswenson/status/1093699171192893440" TargetMode="External" /><Relationship Id="rId389" Type="http://schemas.openxmlformats.org/officeDocument/2006/relationships/hyperlink" Target="https://twitter.com/#!/nickhoefer/status/1093699677772484608" TargetMode="External" /><Relationship Id="rId390" Type="http://schemas.openxmlformats.org/officeDocument/2006/relationships/hyperlink" Target="https://twitter.com/#!/nickhoefer/status/1093699677772484608" TargetMode="External" /><Relationship Id="rId391" Type="http://schemas.openxmlformats.org/officeDocument/2006/relationships/hyperlink" Target="https://twitter.com/#!/nickhoefer/status/1093699677772484608" TargetMode="External" /><Relationship Id="rId392" Type="http://schemas.openxmlformats.org/officeDocument/2006/relationships/hyperlink" Target="https://twitter.com/#!/rollingorganic1/status/1093701306798227456" TargetMode="External" /><Relationship Id="rId393" Type="http://schemas.openxmlformats.org/officeDocument/2006/relationships/hyperlink" Target="https://twitter.com/#!/rollingorganic1/status/1093701306798227456" TargetMode="External" /><Relationship Id="rId394" Type="http://schemas.openxmlformats.org/officeDocument/2006/relationships/hyperlink" Target="https://twitter.com/#!/rollingorganic1/status/1093701306798227456" TargetMode="External" /><Relationship Id="rId395" Type="http://schemas.openxmlformats.org/officeDocument/2006/relationships/hyperlink" Target="https://twitter.com/#!/mrharmerpe/status/1093707105742307334" TargetMode="External" /><Relationship Id="rId396" Type="http://schemas.openxmlformats.org/officeDocument/2006/relationships/hyperlink" Target="https://twitter.com/#!/iaindycarfan/status/1093718505671790592" TargetMode="External" /><Relationship Id="rId397" Type="http://schemas.openxmlformats.org/officeDocument/2006/relationships/hyperlink" Target="https://twitter.com/#!/wasteadvantage/status/1093725789017784320" TargetMode="External" /><Relationship Id="rId398" Type="http://schemas.openxmlformats.org/officeDocument/2006/relationships/hyperlink" Target="https://twitter.com/#!/ehhi/status/1093827086949720064" TargetMode="External" /><Relationship Id="rId399" Type="http://schemas.openxmlformats.org/officeDocument/2006/relationships/hyperlink" Target="https://twitter.com/#!/woc1420am/status/1093843118926061568" TargetMode="External" /><Relationship Id="rId400" Type="http://schemas.openxmlformats.org/officeDocument/2006/relationships/hyperlink" Target="https://twitter.com/#!/jonorcutt/status/1093878986655125506" TargetMode="External" /><Relationship Id="rId401" Type="http://schemas.openxmlformats.org/officeDocument/2006/relationships/hyperlink" Target="https://twitter.com/#!/jonorcutt/status/1093878986655125506" TargetMode="External" /><Relationship Id="rId402" Type="http://schemas.openxmlformats.org/officeDocument/2006/relationships/hyperlink" Target="https://twitter.com/#!/jonorcutt/status/1093878986655125506" TargetMode="External" /><Relationship Id="rId403" Type="http://schemas.openxmlformats.org/officeDocument/2006/relationships/hyperlink" Target="https://twitter.com/#!/jonorcutt/status/1093878986655125506" TargetMode="External" /><Relationship Id="rId404" Type="http://schemas.openxmlformats.org/officeDocument/2006/relationships/hyperlink" Target="https://twitter.com/#!/jonorcutt/status/1093878986655125506" TargetMode="External" /><Relationship Id="rId405" Type="http://schemas.openxmlformats.org/officeDocument/2006/relationships/hyperlink" Target="https://twitter.com/#!/glenn_mcan/status/1093880081779445761" TargetMode="External" /><Relationship Id="rId406" Type="http://schemas.openxmlformats.org/officeDocument/2006/relationships/hyperlink" Target="https://twitter.com/#!/glenn_mcan/status/1093880081779445761" TargetMode="External" /><Relationship Id="rId407" Type="http://schemas.openxmlformats.org/officeDocument/2006/relationships/hyperlink" Target="https://twitter.com/#!/glenn_mcan/status/1093880081779445761" TargetMode="External" /><Relationship Id="rId408" Type="http://schemas.openxmlformats.org/officeDocument/2006/relationships/hyperlink" Target="https://twitter.com/#!/glenn_mcan/status/1093880081779445761" TargetMode="External" /><Relationship Id="rId409" Type="http://schemas.openxmlformats.org/officeDocument/2006/relationships/hyperlink" Target="https://twitter.com/#!/glenn_mcan/status/1093880081779445761" TargetMode="External" /><Relationship Id="rId410" Type="http://schemas.openxmlformats.org/officeDocument/2006/relationships/hyperlink" Target="https://twitter.com/#!/nygovcuomo/status/1084531955163676677" TargetMode="External" /><Relationship Id="rId411" Type="http://schemas.openxmlformats.org/officeDocument/2006/relationships/hyperlink" Target="https://twitter.com/#!/bradlander/status/1084803854519160832" TargetMode="External" /><Relationship Id="rId412" Type="http://schemas.openxmlformats.org/officeDocument/2006/relationships/hyperlink" Target="https://twitter.com/#!/jennifershirsch/status/1093889277916778496" TargetMode="External" /><Relationship Id="rId413" Type="http://schemas.openxmlformats.org/officeDocument/2006/relationships/hyperlink" Target="https://twitter.com/#!/bradlander/status/1084803854519160832" TargetMode="External" /><Relationship Id="rId414" Type="http://schemas.openxmlformats.org/officeDocument/2006/relationships/hyperlink" Target="https://twitter.com/#!/jennifershirsch/status/1093889277916778496" TargetMode="External" /><Relationship Id="rId415" Type="http://schemas.openxmlformats.org/officeDocument/2006/relationships/hyperlink" Target="https://twitter.com/#!/bradlander/status/1084803854519160832" TargetMode="External" /><Relationship Id="rId416" Type="http://schemas.openxmlformats.org/officeDocument/2006/relationships/hyperlink" Target="https://twitter.com/#!/jennifershirsch/status/1093889277916778496" TargetMode="External" /><Relationship Id="rId417" Type="http://schemas.openxmlformats.org/officeDocument/2006/relationships/hyperlink" Target="https://twitter.com/#!/bradlander/status/1084803854519160832" TargetMode="External" /><Relationship Id="rId418" Type="http://schemas.openxmlformats.org/officeDocument/2006/relationships/hyperlink" Target="https://twitter.com/#!/jennifershirsch/status/1093889277916778496" TargetMode="External" /><Relationship Id="rId419" Type="http://schemas.openxmlformats.org/officeDocument/2006/relationships/hyperlink" Target="https://twitter.com/#!/jennifershirsch/status/1093889277916778496" TargetMode="External" /><Relationship Id="rId420" Type="http://schemas.openxmlformats.org/officeDocument/2006/relationships/hyperlink" Target="https://twitter.com/#!/globegazette/status/1093920910174646273" TargetMode="External" /><Relationship Id="rId421" Type="http://schemas.openxmlformats.org/officeDocument/2006/relationships/hyperlink" Target="https://twitter.com/#!/markhassoregon/status/1093936351412609024" TargetMode="External" /><Relationship Id="rId422" Type="http://schemas.openxmlformats.org/officeDocument/2006/relationships/hyperlink" Target="https://twitter.com/#!/markhassoregon/status/1093936351412609024" TargetMode="External" /><Relationship Id="rId423" Type="http://schemas.openxmlformats.org/officeDocument/2006/relationships/hyperlink" Target="https://twitter.com/#!/markhassoregon/status/1093936351412609024" TargetMode="External" /><Relationship Id="rId424" Type="http://schemas.openxmlformats.org/officeDocument/2006/relationships/hyperlink" Target="https://twitter.com/#!/scj/status/1093948090929827840" TargetMode="External" /><Relationship Id="rId425" Type="http://schemas.openxmlformats.org/officeDocument/2006/relationships/hyperlink" Target="https://twitter.com/#!/markhassoregon/status/1093936351412609024" TargetMode="External" /><Relationship Id="rId426" Type="http://schemas.openxmlformats.org/officeDocument/2006/relationships/hyperlink" Target="https://twitter.com/#!/oregonson/status/1093970164415004672" TargetMode="External" /><Relationship Id="rId427" Type="http://schemas.openxmlformats.org/officeDocument/2006/relationships/hyperlink" Target="https://twitter.com/#!/oregonson/status/1093970164415004672" TargetMode="External" /><Relationship Id="rId428" Type="http://schemas.openxmlformats.org/officeDocument/2006/relationships/hyperlink" Target="https://twitter.com/#!/progressivemrs/status/1094051027907694592" TargetMode="External" /><Relationship Id="rId429" Type="http://schemas.openxmlformats.org/officeDocument/2006/relationships/hyperlink" Target="https://twitter.com/#!/janicebranam1/status/1094062203685220354" TargetMode="External" /><Relationship Id="rId430" Type="http://schemas.openxmlformats.org/officeDocument/2006/relationships/hyperlink" Target="https://twitter.com/#!/progressivemrs/status/1094051027907694592" TargetMode="External" /><Relationship Id="rId431" Type="http://schemas.openxmlformats.org/officeDocument/2006/relationships/hyperlink" Target="https://twitter.com/#!/janicebranam1/status/1094062203685220354" TargetMode="External" /><Relationship Id="rId432" Type="http://schemas.openxmlformats.org/officeDocument/2006/relationships/hyperlink" Target="https://twitter.com/#!/janicebranam1/status/1094062203685220354" TargetMode="External" /><Relationship Id="rId433" Type="http://schemas.openxmlformats.org/officeDocument/2006/relationships/hyperlink" Target="https://twitter.com/#!/legiscanct/status/1094067416366309377" TargetMode="External" /><Relationship Id="rId434" Type="http://schemas.openxmlformats.org/officeDocument/2006/relationships/hyperlink" Target="https://twitter.com/#!/vhd_feminist/status/1094210428471836677" TargetMode="External" /><Relationship Id="rId435" Type="http://schemas.openxmlformats.org/officeDocument/2006/relationships/hyperlink" Target="https://twitter.com/#!/vhd_feminist/status/1094210428471836677" TargetMode="External" /><Relationship Id="rId436" Type="http://schemas.openxmlformats.org/officeDocument/2006/relationships/hyperlink" Target="https://twitter.com/#!/vhd_feminist/status/1094210428471836677" TargetMode="External" /><Relationship Id="rId437" Type="http://schemas.openxmlformats.org/officeDocument/2006/relationships/hyperlink" Target="https://twitter.com/#!/vhd_feminist/status/1094210428471836677" TargetMode="External" /><Relationship Id="rId438" Type="http://schemas.openxmlformats.org/officeDocument/2006/relationships/hyperlink" Target="https://twitter.com/#!/vhd_feminist/status/1094210428471836677" TargetMode="External" /><Relationship Id="rId439" Type="http://schemas.openxmlformats.org/officeDocument/2006/relationships/hyperlink" Target="https://twitter.com/#!/vhd_feminist/status/1094210428471836677" TargetMode="External" /><Relationship Id="rId440" Type="http://schemas.openxmlformats.org/officeDocument/2006/relationships/hyperlink" Target="https://twitter.com/#!/kaylyn60/status/1094222961957994496" TargetMode="External" /><Relationship Id="rId441" Type="http://schemas.openxmlformats.org/officeDocument/2006/relationships/hyperlink" Target="https://twitter.com/#!/kaylyn60/status/1094222961957994496" TargetMode="External" /><Relationship Id="rId442" Type="http://schemas.openxmlformats.org/officeDocument/2006/relationships/hyperlink" Target="https://twitter.com/#!/kaylyn60/status/1094222961957994496" TargetMode="External" /><Relationship Id="rId443" Type="http://schemas.openxmlformats.org/officeDocument/2006/relationships/hyperlink" Target="https://twitter.com/#!/iowamsanthrope/status/1094238247939641344" TargetMode="External" /><Relationship Id="rId444" Type="http://schemas.openxmlformats.org/officeDocument/2006/relationships/hyperlink" Target="https://twitter.com/#!/iowamsanthrope/status/1094238247939641344" TargetMode="External" /><Relationship Id="rId445" Type="http://schemas.openxmlformats.org/officeDocument/2006/relationships/hyperlink" Target="https://twitter.com/#!/iowamsanthrope/status/1094238247939641344" TargetMode="External" /><Relationship Id="rId446" Type="http://schemas.openxmlformats.org/officeDocument/2006/relationships/hyperlink" Target="https://twitter.com/#!/chuckriegle/status/1094338341787656192" TargetMode="External" /><Relationship Id="rId447" Type="http://schemas.openxmlformats.org/officeDocument/2006/relationships/hyperlink" Target="https://twitter.com/#!/chuckriegle/status/1094338341787656192" TargetMode="External" /><Relationship Id="rId448" Type="http://schemas.openxmlformats.org/officeDocument/2006/relationships/hyperlink" Target="https://twitter.com/#!/chuckriegle/status/1094338341787656192" TargetMode="External" /><Relationship Id="rId449" Type="http://schemas.openxmlformats.org/officeDocument/2006/relationships/hyperlink" Target="https://twitter.com/#!/buffyb45/status/1094403224319217664" TargetMode="External" /><Relationship Id="rId450" Type="http://schemas.openxmlformats.org/officeDocument/2006/relationships/hyperlink" Target="https://twitter.com/#!/kvossmer/status/1094464414323900416" TargetMode="External" /><Relationship Id="rId451" Type="http://schemas.openxmlformats.org/officeDocument/2006/relationships/hyperlink" Target="https://twitter.com/#!/wallingforddems/status/1094688751807287296" TargetMode="External" /><Relationship Id="rId452" Type="http://schemas.openxmlformats.org/officeDocument/2006/relationships/hyperlink" Target="https://twitter.com/#!/wallingforddems/status/1094688751807287296" TargetMode="External" /><Relationship Id="rId453" Type="http://schemas.openxmlformats.org/officeDocument/2006/relationships/hyperlink" Target="https://twitter.com/#!/vthousedems/status/1094689657735073792" TargetMode="External" /><Relationship Id="rId454" Type="http://schemas.openxmlformats.org/officeDocument/2006/relationships/hyperlink" Target="https://twitter.com/#!/vthousedems/status/1094689657735073792" TargetMode="External" /><Relationship Id="rId455" Type="http://schemas.openxmlformats.org/officeDocument/2006/relationships/hyperlink" Target="https://twitter.com/#!/iknowbo/status/1094745980761567235" TargetMode="External" /><Relationship Id="rId456" Type="http://schemas.openxmlformats.org/officeDocument/2006/relationships/hyperlink" Target="https://twitter.com/#!/alpipkin/status/1094751184722640897" TargetMode="External" /><Relationship Id="rId457" Type="http://schemas.openxmlformats.org/officeDocument/2006/relationships/hyperlink" Target="https://twitter.com/#!/iknowbo/status/1094745980761567235" TargetMode="External" /><Relationship Id="rId458" Type="http://schemas.openxmlformats.org/officeDocument/2006/relationships/hyperlink" Target="https://twitter.com/#!/alpipkin/status/1094751184722640897" TargetMode="External" /><Relationship Id="rId459" Type="http://schemas.openxmlformats.org/officeDocument/2006/relationships/hyperlink" Target="https://twitter.com/#!/iknowbo/status/1094745980761567235" TargetMode="External" /><Relationship Id="rId460" Type="http://schemas.openxmlformats.org/officeDocument/2006/relationships/hyperlink" Target="https://twitter.com/#!/alpipkin/status/1094751184722640897" TargetMode="External" /><Relationship Id="rId461" Type="http://schemas.openxmlformats.org/officeDocument/2006/relationships/hyperlink" Target="https://twitter.com/#!/iknowbo/status/1094745980761567235" TargetMode="External" /><Relationship Id="rId462" Type="http://schemas.openxmlformats.org/officeDocument/2006/relationships/hyperlink" Target="https://twitter.com/#!/alpipkin/status/1094751184722640897" TargetMode="External" /><Relationship Id="rId463" Type="http://schemas.openxmlformats.org/officeDocument/2006/relationships/hyperlink" Target="https://twitter.com/#!/iknowbo/status/1094745980761567235" TargetMode="External" /><Relationship Id="rId464" Type="http://schemas.openxmlformats.org/officeDocument/2006/relationships/hyperlink" Target="https://twitter.com/#!/alpipkin/status/1094751184722640897" TargetMode="External" /><Relationship Id="rId465" Type="http://schemas.openxmlformats.org/officeDocument/2006/relationships/hyperlink" Target="https://twitter.com/#!/iknowbo/status/1094745980761567235" TargetMode="External" /><Relationship Id="rId466" Type="http://schemas.openxmlformats.org/officeDocument/2006/relationships/hyperlink" Target="https://twitter.com/#!/alpipkin/status/1094751184722640897" TargetMode="External" /><Relationship Id="rId467" Type="http://schemas.openxmlformats.org/officeDocument/2006/relationships/hyperlink" Target="https://twitter.com/#!/iknowbo/status/1094745980761567235" TargetMode="External" /><Relationship Id="rId468" Type="http://schemas.openxmlformats.org/officeDocument/2006/relationships/hyperlink" Target="https://twitter.com/#!/alpipkin/status/1094751184722640897" TargetMode="External" /><Relationship Id="rId469" Type="http://schemas.openxmlformats.org/officeDocument/2006/relationships/hyperlink" Target="https://twitter.com/#!/ncelenviro/status/1094762917180911616" TargetMode="External" /><Relationship Id="rId470" Type="http://schemas.openxmlformats.org/officeDocument/2006/relationships/hyperlink" Target="https://twitter.com/#!/ncelenviro/status/1094762917180911616" TargetMode="External" /><Relationship Id="rId471" Type="http://schemas.openxmlformats.org/officeDocument/2006/relationships/hyperlink" Target="https://twitter.com/#!/repgalonski/status/1094763039897935872" TargetMode="External" /><Relationship Id="rId472" Type="http://schemas.openxmlformats.org/officeDocument/2006/relationships/hyperlink" Target="https://twitter.com/#!/repgalonski/status/1094763039897935872" TargetMode="External" /><Relationship Id="rId473" Type="http://schemas.openxmlformats.org/officeDocument/2006/relationships/hyperlink" Target="https://twitter.com/#!/davesilberman/status/1094766682525106177" TargetMode="External" /><Relationship Id="rId474" Type="http://schemas.openxmlformats.org/officeDocument/2006/relationships/hyperlink" Target="https://twitter.com/#!/davesilberman/status/1094766682525106177" TargetMode="External" /><Relationship Id="rId475" Type="http://schemas.openxmlformats.org/officeDocument/2006/relationships/hyperlink" Target="https://twitter.com/#!/robinscheu/status/1094688572362371072" TargetMode="External" /><Relationship Id="rId476" Type="http://schemas.openxmlformats.org/officeDocument/2006/relationships/hyperlink" Target="https://twitter.com/#!/acdcvt/status/1094994343163817985" TargetMode="External" /><Relationship Id="rId477" Type="http://schemas.openxmlformats.org/officeDocument/2006/relationships/hyperlink" Target="https://twitter.com/#!/acdcvt/status/1094994343163817985" TargetMode="External" /><Relationship Id="rId478" Type="http://schemas.openxmlformats.org/officeDocument/2006/relationships/hyperlink" Target="https://twitter.com/#!/kjan1220/status/1094998355187564544" TargetMode="External" /><Relationship Id="rId479" Type="http://schemas.openxmlformats.org/officeDocument/2006/relationships/hyperlink" Target="https://twitter.com/#!/kglonews/status/1095036045094252544" TargetMode="External" /><Relationship Id="rId480" Type="http://schemas.openxmlformats.org/officeDocument/2006/relationships/hyperlink" Target="https://twitter.com/#!/kiwaradio/status/1095045315181318144" TargetMode="External" /><Relationship Id="rId481" Type="http://schemas.openxmlformats.org/officeDocument/2006/relationships/hyperlink" Target="https://twitter.com/#!/fireprotraining/status/1095051525326540801" TargetMode="External" /><Relationship Id="rId482" Type="http://schemas.openxmlformats.org/officeDocument/2006/relationships/hyperlink" Target="https://twitter.com/#!/nohogwash/status/1095051664984289280" TargetMode="External" /><Relationship Id="rId483" Type="http://schemas.openxmlformats.org/officeDocument/2006/relationships/hyperlink" Target="https://twitter.com/#!/nohogwashnews/status/1095058415561392129" TargetMode="External" /><Relationship Id="rId484" Type="http://schemas.openxmlformats.org/officeDocument/2006/relationships/hyperlink" Target="https://twitter.com/#!/nohogwashgolf/status/1095062847888019457" TargetMode="External" /><Relationship Id="rId485" Type="http://schemas.openxmlformats.org/officeDocument/2006/relationships/hyperlink" Target="https://twitter.com/#!/timtitanium/status/1095063729979428872" TargetMode="External" /><Relationship Id="rId486" Type="http://schemas.openxmlformats.org/officeDocument/2006/relationships/hyperlink" Target="https://twitter.com/#!/nohogwashpod/status/1095064555477221377" TargetMode="External" /><Relationship Id="rId487" Type="http://schemas.openxmlformats.org/officeDocument/2006/relationships/hyperlink" Target="https://twitter.com/#!/mikevonirvin/status/1095051467592032256" TargetMode="External" /><Relationship Id="rId488" Type="http://schemas.openxmlformats.org/officeDocument/2006/relationships/hyperlink" Target="https://twitter.com/#!/tollniche/status/1095065368060743683" TargetMode="External" /><Relationship Id="rId489" Type="http://schemas.openxmlformats.org/officeDocument/2006/relationships/hyperlink" Target="https://twitter.com/#!/wcfcourier/status/1095110277815783425" TargetMode="External" /><Relationship Id="rId490" Type="http://schemas.openxmlformats.org/officeDocument/2006/relationships/hyperlink" Target="https://twitter.com/#!/jgroves/status/1095320824695975937" TargetMode="External" /><Relationship Id="rId491" Type="http://schemas.openxmlformats.org/officeDocument/2006/relationships/hyperlink" Target="https://twitter.com/#!/jgroves/status/1095320824695975937" TargetMode="External" /><Relationship Id="rId492" Type="http://schemas.openxmlformats.org/officeDocument/2006/relationships/hyperlink" Target="https://twitter.com/#!/jgroves/status/1095320994791727104" TargetMode="External" /><Relationship Id="rId493" Type="http://schemas.openxmlformats.org/officeDocument/2006/relationships/hyperlink" Target="https://twitter.com/#!/cbjournal/status/1095321847883878401" TargetMode="External" /><Relationship Id="rId494" Type="http://schemas.openxmlformats.org/officeDocument/2006/relationships/hyperlink" Target="https://twitter.com/#!/iowabar/status/1095352153173049344" TargetMode="External" /><Relationship Id="rId495" Type="http://schemas.openxmlformats.org/officeDocument/2006/relationships/hyperlink" Target="https://twitter.com/#!/iowabar/status/1095352153173049344" TargetMode="External" /><Relationship Id="rId496" Type="http://schemas.openxmlformats.org/officeDocument/2006/relationships/hyperlink" Target="https://twitter.com/#!/simply__zah/status/1095366007340834816" TargetMode="External" /><Relationship Id="rId497" Type="http://schemas.openxmlformats.org/officeDocument/2006/relationships/hyperlink" Target="https://twitter.com/#!/pauldeaton_ia/status/1095016871085121536" TargetMode="External" /><Relationship Id="rId498" Type="http://schemas.openxmlformats.org/officeDocument/2006/relationships/hyperlink" Target="https://twitter.com/#!/lltwing/status/1095049905129881600" TargetMode="External" /><Relationship Id="rId499" Type="http://schemas.openxmlformats.org/officeDocument/2006/relationships/hyperlink" Target="https://twitter.com/#!/staedart/status/1093616911190056965" TargetMode="External" /><Relationship Id="rId500" Type="http://schemas.openxmlformats.org/officeDocument/2006/relationships/hyperlink" Target="https://twitter.com/#!/staedart/status/1095375814810570755" TargetMode="External" /><Relationship Id="rId501" Type="http://schemas.openxmlformats.org/officeDocument/2006/relationships/hyperlink" Target="https://twitter.com/#!/lltwing/status/1095376743651860481" TargetMode="External" /><Relationship Id="rId502" Type="http://schemas.openxmlformats.org/officeDocument/2006/relationships/hyperlink" Target="https://twitter.com/#!/mswconsultants/status/1095406492315017216" TargetMode="External" /><Relationship Id="rId503" Type="http://schemas.openxmlformats.org/officeDocument/2006/relationships/hyperlink" Target="https://twitter.com/#!/recyclinghero/status/1095410043896369152" TargetMode="External" /><Relationship Id="rId504" Type="http://schemas.openxmlformats.org/officeDocument/2006/relationships/hyperlink" Target="https://twitter.com/#!/dcleif/status/1095420804404174849" TargetMode="External" /><Relationship Id="rId505" Type="http://schemas.openxmlformats.org/officeDocument/2006/relationships/hyperlink" Target="https://twitter.com/#!/brad4abi/status/1095449407284219904" TargetMode="External" /><Relationship Id="rId506" Type="http://schemas.openxmlformats.org/officeDocument/2006/relationships/hyperlink" Target="https://twitter.com/#!/brad4abi/status/1093587169673969665" TargetMode="External" /><Relationship Id="rId507" Type="http://schemas.openxmlformats.org/officeDocument/2006/relationships/hyperlink" Target="https://twitter.com/#!/mike4abi/status/1095469774644097024" TargetMode="External" /><Relationship Id="rId508" Type="http://schemas.openxmlformats.org/officeDocument/2006/relationships/hyperlink" Target="https://twitter.com/#!/tonyrios_pr/status/1095494660217294848" TargetMode="External" /><Relationship Id="rId509" Type="http://schemas.openxmlformats.org/officeDocument/2006/relationships/hyperlink" Target="https://twitter.com/#!/billfinchbpt/status/1095546524753379328" TargetMode="External" /><Relationship Id="rId510" Type="http://schemas.openxmlformats.org/officeDocument/2006/relationships/hyperlink" Target="https://twitter.com/#!/cryen4/status/1095554067097681920" TargetMode="External" /><Relationship Id="rId511" Type="http://schemas.openxmlformats.org/officeDocument/2006/relationships/hyperlink" Target="https://twitter.com/#!/joeannh/status/1095665497780174848" TargetMode="External" /><Relationship Id="rId512" Type="http://schemas.openxmlformats.org/officeDocument/2006/relationships/hyperlink" Target="https://twitter.com/#!/lwvneedhamma/status/1095745558613053441" TargetMode="External" /><Relationship Id="rId513" Type="http://schemas.openxmlformats.org/officeDocument/2006/relationships/hyperlink" Target="https://twitter.com/#!/lwvneedhamma/status/1095745558613053441" TargetMode="External" /><Relationship Id="rId514" Type="http://schemas.openxmlformats.org/officeDocument/2006/relationships/hyperlink" Target="https://twitter.com/#!/nwecotours/status/1095747413149544448" TargetMode="External" /><Relationship Id="rId515" Type="http://schemas.openxmlformats.org/officeDocument/2006/relationships/hyperlink" Target="https://twitter.com/#!/branbrez/status/1095920895669952512" TargetMode="External" /><Relationship Id="rId516" Type="http://schemas.openxmlformats.org/officeDocument/2006/relationships/hyperlink" Target="https://twitter.com/#!/rrecycling/status/1095417640133242886" TargetMode="External" /><Relationship Id="rId517" Type="http://schemas.openxmlformats.org/officeDocument/2006/relationships/hyperlink" Target="https://twitter.com/#!/wastecounter/status/1095444547058814976" TargetMode="External" /><Relationship Id="rId518" Type="http://schemas.openxmlformats.org/officeDocument/2006/relationships/hyperlink" Target="https://twitter.com/#!/wastecounter/status/1096055688495738881" TargetMode="External" /><Relationship Id="rId519" Type="http://schemas.openxmlformats.org/officeDocument/2006/relationships/hyperlink" Target="https://twitter.com/#!/ltterfreephilly/status/1096058356396118019" TargetMode="External" /><Relationship Id="rId520" Type="http://schemas.openxmlformats.org/officeDocument/2006/relationships/hyperlink" Target="https://twitter.com/#!/gra_zer/status/1096065725213622273" TargetMode="External" /><Relationship Id="rId521" Type="http://schemas.openxmlformats.org/officeDocument/2006/relationships/hyperlink" Target="https://twitter.com/#!/mhartnettradio/status/1096116209425305602" TargetMode="External" /><Relationship Id="rId522" Type="http://schemas.openxmlformats.org/officeDocument/2006/relationships/hyperlink" Target="https://twitter.com/#!/nerecycling/status/1096144600148914176" TargetMode="External" /><Relationship Id="rId523" Type="http://schemas.openxmlformats.org/officeDocument/2006/relationships/hyperlink" Target="https://twitter.com/#!/john_moorman_jr/status/1096162920139055104" TargetMode="External" /><Relationship Id="rId524" Type="http://schemas.openxmlformats.org/officeDocument/2006/relationships/hyperlink" Target="https://twitter.com/#!/wawarah/status/1096272882311749632" TargetMode="External" /><Relationship Id="rId525" Type="http://schemas.openxmlformats.org/officeDocument/2006/relationships/hyperlink" Target="https://twitter.com/#!/ldsdemsoregon/status/1096283391337496577" TargetMode="External" /><Relationship Id="rId526" Type="http://schemas.openxmlformats.org/officeDocument/2006/relationships/hyperlink" Target="https://twitter.com/#!/scrapindustry/status/1093763618489782272" TargetMode="External" /><Relationship Id="rId527" Type="http://schemas.openxmlformats.org/officeDocument/2006/relationships/hyperlink" Target="https://twitter.com/#!/scrapindustry/status/1096300460242132992" TargetMode="External" /><Relationship Id="rId528" Type="http://schemas.openxmlformats.org/officeDocument/2006/relationships/hyperlink" Target="https://twitter.com/#!/uporoff/status/1096411873430437888" TargetMode="External" /><Relationship Id="rId529" Type="http://schemas.openxmlformats.org/officeDocument/2006/relationships/hyperlink" Target="https://twitter.com/#!/iowabottlebill/status/1092562629724459008" TargetMode="External" /><Relationship Id="rId530" Type="http://schemas.openxmlformats.org/officeDocument/2006/relationships/hyperlink" Target="https://twitter.com/#!/iowabottlebill/status/1092562629724459008" TargetMode="External" /><Relationship Id="rId531" Type="http://schemas.openxmlformats.org/officeDocument/2006/relationships/hyperlink" Target="https://twitter.com/#!/iowabottlebill/status/1092899443828015107" TargetMode="External" /><Relationship Id="rId532" Type="http://schemas.openxmlformats.org/officeDocument/2006/relationships/hyperlink" Target="https://twitter.com/#!/iowabottlebill/status/1092567940917018630" TargetMode="External" /><Relationship Id="rId533" Type="http://schemas.openxmlformats.org/officeDocument/2006/relationships/hyperlink" Target="https://twitter.com/#!/iowabottlebill/status/1093553772079562752" TargetMode="External" /><Relationship Id="rId534" Type="http://schemas.openxmlformats.org/officeDocument/2006/relationships/hyperlink" Target="https://twitter.com/#!/iowabottlebill/status/1093633279138426880" TargetMode="External" /><Relationship Id="rId535" Type="http://schemas.openxmlformats.org/officeDocument/2006/relationships/hyperlink" Target="https://twitter.com/#!/jamesqlynch/status/1093688524291887104" TargetMode="External" /><Relationship Id="rId536" Type="http://schemas.openxmlformats.org/officeDocument/2006/relationships/hyperlink" Target="https://twitter.com/#!/iowabottlebill/status/1092567940917018630" TargetMode="External" /><Relationship Id="rId537" Type="http://schemas.openxmlformats.org/officeDocument/2006/relationships/hyperlink" Target="https://twitter.com/#!/iowabottlebill/status/1093553772079562752" TargetMode="External" /><Relationship Id="rId538" Type="http://schemas.openxmlformats.org/officeDocument/2006/relationships/hyperlink" Target="https://twitter.com/#!/iowabottlebill/status/1093633279138426880" TargetMode="External" /><Relationship Id="rId539" Type="http://schemas.openxmlformats.org/officeDocument/2006/relationships/hyperlink" Target="https://twitter.com/#!/gazettedotcom/status/1093658429787389957" TargetMode="External" /><Relationship Id="rId540" Type="http://schemas.openxmlformats.org/officeDocument/2006/relationships/hyperlink" Target="https://twitter.com/#!/iowabottlebill/status/1095022596884697089" TargetMode="External" /><Relationship Id="rId541" Type="http://schemas.openxmlformats.org/officeDocument/2006/relationships/hyperlink" Target="https://twitter.com/#!/jamesqlynch/status/1093688524291887104" TargetMode="External" /><Relationship Id="rId542" Type="http://schemas.openxmlformats.org/officeDocument/2006/relationships/hyperlink" Target="https://twitter.com/#!/iowabottlebill/status/1095022596884697089" TargetMode="External" /><Relationship Id="rId543" Type="http://schemas.openxmlformats.org/officeDocument/2006/relationships/hyperlink" Target="https://twitter.com/#!/iowabottlebill/status/1096481403024359425" TargetMode="External" /><Relationship Id="rId544" Type="http://schemas.openxmlformats.org/officeDocument/2006/relationships/hyperlink" Target="https://twitter.com/#!/radioiowa/status/1095012171526950914" TargetMode="External" /><Relationship Id="rId545" Type="http://schemas.openxmlformats.org/officeDocument/2006/relationships/hyperlink" Target="https://twitter.com/#!/iowabottlebill/status/1096481403024359425" TargetMode="External" /><Relationship Id="rId546" Type="http://schemas.openxmlformats.org/officeDocument/2006/relationships/hyperlink" Target="https://twitter.com/#!/fuelingiowa/status/1095009719549231104" TargetMode="External" /><Relationship Id="rId547" Type="http://schemas.openxmlformats.org/officeDocument/2006/relationships/hyperlink" Target="https://twitter.com/#!/fuelingiowa/status/1095722213313896448" TargetMode="External" /><Relationship Id="rId548" Type="http://schemas.openxmlformats.org/officeDocument/2006/relationships/hyperlink" Target="https://twitter.com/#!/fuelingiowa/status/1096507582150295557" TargetMode="External" /><Relationship Id="rId549" Type="http://schemas.openxmlformats.org/officeDocument/2006/relationships/hyperlink" Target="https://twitter.com/#!/blakeatiowa/status/1096510701131186181" TargetMode="External" /><Relationship Id="rId550" Type="http://schemas.openxmlformats.org/officeDocument/2006/relationships/hyperlink" Target="https://twitter.com/#!/iowabottlebill/status/1092486185082077184" TargetMode="External" /><Relationship Id="rId551" Type="http://schemas.openxmlformats.org/officeDocument/2006/relationships/hyperlink" Target="https://twitter.com/#!/iowabottlebill/status/1092511901840535552" TargetMode="External" /><Relationship Id="rId552" Type="http://schemas.openxmlformats.org/officeDocument/2006/relationships/hyperlink" Target="https://twitter.com/#!/iowabottlebill/status/1092588654718042112" TargetMode="External" /><Relationship Id="rId553" Type="http://schemas.openxmlformats.org/officeDocument/2006/relationships/hyperlink" Target="https://twitter.com/#!/iowabottlebill/status/1093278542308261888" TargetMode="External" /><Relationship Id="rId554" Type="http://schemas.openxmlformats.org/officeDocument/2006/relationships/hyperlink" Target="https://twitter.com/#!/iowabottlebill/status/1094025508734595072" TargetMode="External" /><Relationship Id="rId555" Type="http://schemas.openxmlformats.org/officeDocument/2006/relationships/hyperlink" Target="https://twitter.com/#!/iowabottlebill/status/1094977018217881600" TargetMode="External" /><Relationship Id="rId556" Type="http://schemas.openxmlformats.org/officeDocument/2006/relationships/hyperlink" Target="https://twitter.com/#!/iowabottlebill/status/1095310360347885568" TargetMode="External" /><Relationship Id="rId557" Type="http://schemas.openxmlformats.org/officeDocument/2006/relationships/hyperlink" Target="https://twitter.com/#!/blakeatiowa/status/1096510701131186181" TargetMode="External" /><Relationship Id="rId558" Type="http://schemas.openxmlformats.org/officeDocument/2006/relationships/hyperlink" Target="https://twitter.com/#!/jmeniates/status/1096534262499692546" TargetMode="External" /><Relationship Id="rId559" Type="http://schemas.openxmlformats.org/officeDocument/2006/relationships/hyperlink" Target="https://twitter.com/#!/wastatearchives/status/1096536414588592128" TargetMode="External" /><Relationship Id="rId560" Type="http://schemas.openxmlformats.org/officeDocument/2006/relationships/hyperlink" Target="https://api.twitter.com/1.1/geo/id/61c225139f635563.json" TargetMode="External" /><Relationship Id="rId561" Type="http://schemas.openxmlformats.org/officeDocument/2006/relationships/hyperlink" Target="https://api.twitter.com/1.1/geo/id/1c67f9d9cbae7f69.json" TargetMode="External" /><Relationship Id="rId562" Type="http://schemas.openxmlformats.org/officeDocument/2006/relationships/hyperlink" Target="https://api.twitter.com/1.1/geo/id/1c67f9d9cbae7f69.json" TargetMode="External" /><Relationship Id="rId563" Type="http://schemas.openxmlformats.org/officeDocument/2006/relationships/comments" Target="../comments1.xml" /><Relationship Id="rId564" Type="http://schemas.openxmlformats.org/officeDocument/2006/relationships/vmlDrawing" Target="../drawings/vmlDrawing1.vml" /><Relationship Id="rId565" Type="http://schemas.openxmlformats.org/officeDocument/2006/relationships/table" Target="../tables/table1.xml" /><Relationship Id="rId5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uVhSGyj8Y6" TargetMode="External" /><Relationship Id="rId2" Type="http://schemas.openxmlformats.org/officeDocument/2006/relationships/hyperlink" Target="https://t.co/GzQrM194Kk" TargetMode="External" /><Relationship Id="rId3" Type="http://schemas.openxmlformats.org/officeDocument/2006/relationships/hyperlink" Target="https://pamplinmedia.com/sl/417693-320967-expansion-of-bottle-bill-program-results-in-90-percent-recycling-rate-" TargetMode="External" /><Relationship Id="rId4" Type="http://schemas.openxmlformats.org/officeDocument/2006/relationships/hyperlink" Target="https://pamplinmedia.com/sl/417693-320967-expansion-of-bottle-bill-program-results-in-90-percent-recycling-rate-" TargetMode="External" /><Relationship Id="rId5" Type="http://schemas.openxmlformats.org/officeDocument/2006/relationships/hyperlink" Target="https://en.wikipedia.org/wiki/Oregon_Bottle_Bill" TargetMode="External" /><Relationship Id="rId6" Type="http://schemas.openxmlformats.org/officeDocument/2006/relationships/hyperlink" Target="https://pamplinmedia.com/sl/417693-320967-expansion-of-bottle-bill-program-results-in-90-percent-recycling-rate-?fbclid=IwAR1lP1ey0v7_9mDtv17g1ZCeLcsG0Dbe6LLUSyvJNKzCRYX7PeN4tuQngFQ" TargetMode="External" /><Relationship Id="rId7" Type="http://schemas.openxmlformats.org/officeDocument/2006/relationships/hyperlink" Target="http://www.wnpr.org/post/has-connecticuts-bottle-bill-changed-environmental-law-cash-cow" TargetMode="External" /><Relationship Id="rId8" Type="http://schemas.openxmlformats.org/officeDocument/2006/relationships/hyperlink" Target="http://www.wnpr.org/post/has-connecticuts-bottle-bill-changed-environmental-law-cash-cow" TargetMode="External" /><Relationship Id="rId9" Type="http://schemas.openxmlformats.org/officeDocument/2006/relationships/hyperlink" Target="https://www.npr.org/templates/story/story.php?storyId=688656261&amp;utm_campaign=storyshare&amp;utm_source=twitter.com&amp;utm_medium=social" TargetMode="External" /><Relationship Id="rId10" Type="http://schemas.openxmlformats.org/officeDocument/2006/relationships/hyperlink" Target="https://www.oskaloosa.com/news/local_news/legislators-talk-bottle-bill/article_07088ad3-cb77-52d6-a4f8-6fddf2d2fb02.html" TargetMode="External" /><Relationship Id="rId11" Type="http://schemas.openxmlformats.org/officeDocument/2006/relationships/hyperlink" Target="https://www.mprnews.org/story/2019/02/04/npr-oregon-bottle-deposit-system-hits-90-percent-redemption-rate" TargetMode="External" /><Relationship Id="rId12" Type="http://schemas.openxmlformats.org/officeDocument/2006/relationships/hyperlink" Target="https://ctmirror.org/category/ct-viewpoints/expand-connecticuts-bottle-bill-reduce-plastic-waste/" TargetMode="External" /><Relationship Id="rId13" Type="http://schemas.openxmlformats.org/officeDocument/2006/relationships/hyperlink" Target="https://pamplinmedia.com/sl/417693-320967-expansion-of-bottle-bill-program-results-in-90-percent-recycling-rate-?fbclid=IwAR3kXFPr6KaI6hs82qfK_KH15MvVNhrrWotp0u0vQSnhlADfja10FUxaUdI" TargetMode="External" /><Relationship Id="rId14" Type="http://schemas.openxmlformats.org/officeDocument/2006/relationships/hyperlink" Target="https://pamplinmedia.com/sl/417693-320967-expansion-of-bottle-bill-program-results-in-90-percent-recycling-rate-?fbclid=IwAR3kXFPr6KaI6hs82qfK_KH15MvVNhrrWotp0u0vQSnhlADfja10FUxaUdI" TargetMode="External" /><Relationship Id="rId15" Type="http://schemas.openxmlformats.org/officeDocument/2006/relationships/hyperlink" Target="https://ctmirror.org/category/ct-viewpoints/expand-connecticuts-bottle-bill-reduce-plastic-waste/" TargetMode="External" /><Relationship Id="rId16" Type="http://schemas.openxmlformats.org/officeDocument/2006/relationships/hyperlink" Target="http://patch.com/massachusetts/woburn/woburn-mayor-wants-nips-covered-bottle-bill?utm_source=dlvr.it&amp;utm_medium=twitter&amp;utm_term=politics%20%26%20government&amp;utm_campaign=recirc&amp;utm_content=aol" TargetMode="External" /><Relationship Id="rId17" Type="http://schemas.openxmlformats.org/officeDocument/2006/relationships/hyperlink" Target="https://twitter.com/michaeldembrow/status/1092824683307626497" TargetMode="External" /><Relationship Id="rId18" Type="http://schemas.openxmlformats.org/officeDocument/2006/relationships/hyperlink" Target="https://twitter.com/Waterkeeper/status/1091796663272988681" TargetMode="External" /><Relationship Id="rId19" Type="http://schemas.openxmlformats.org/officeDocument/2006/relationships/hyperlink" Target="https://twitter.com/civicskunkworks/status/1093244487223017472" TargetMode="External" /><Relationship Id="rId20" Type="http://schemas.openxmlformats.org/officeDocument/2006/relationships/hyperlink" Target="https://ctmirror.org/2019/02/06/fix-the-broken-bottle-bill-before-expanding-it/" TargetMode="External" /><Relationship Id="rId21" Type="http://schemas.openxmlformats.org/officeDocument/2006/relationships/hyperlink" Target="https://variety.com/2018/gaming/news/mtn-dew-amp-gaming-fuel-1203080770/" TargetMode="External" /><Relationship Id="rId22" Type="http://schemas.openxmlformats.org/officeDocument/2006/relationships/hyperlink" Target="https://www.opb.org/news/article/oregon-bottle-deposit-redemption-rate-2018/?fbclid=IwAR1yUCe4frbqum2JEdrIhgGDXlU5gHPkwV7YXAW0XPnRHOqBlhF9DntEslo" TargetMode="External" /><Relationship Id="rId23" Type="http://schemas.openxmlformats.org/officeDocument/2006/relationships/hyperlink" Target="https://www.thegazette.com/subject/news/government/iowas-40-year-old-iowa-bottle-bill-falling-apart-economist-dermot-hays-says-20190207" TargetMode="External" /><Relationship Id="rId24" Type="http://schemas.openxmlformats.org/officeDocument/2006/relationships/hyperlink" Target="https://www.thegazette.com/subject/news/government/iowas-40-year-old-iowa-bottle-bill-falling-apart-economist-dermot-hays-says-20190207" TargetMode="External" /><Relationship Id="rId25" Type="http://schemas.openxmlformats.org/officeDocument/2006/relationships/hyperlink" Target="https://wasteadvantagemag.com/expand-connecticuts-bottle-bill-reduce-plastic-waste/" TargetMode="External" /><Relationship Id="rId26" Type="http://schemas.openxmlformats.org/officeDocument/2006/relationships/hyperlink" Target="https://ctmirror.org/category/ct-viewpoints/expand-connecticuts-bottle-bill-reduce-plastic-waste/" TargetMode="External" /><Relationship Id="rId27"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28" Type="http://schemas.openxmlformats.org/officeDocument/2006/relationships/hyperlink" Target="https://globegazette.com/news/iowa/iowa-s--year-old-iowa-bottle-bill-falling-apart/article_233e87c4-f96b-5f52-bc3b-474e994da8c3.html?utm_source=dlvr.it&amp;utm_medium=twitter" TargetMode="External" /><Relationship Id="rId29" Type="http://schemas.openxmlformats.org/officeDocument/2006/relationships/hyperlink" Target="https://www.youtube.com/watch?v=SZ9H7x5l_pE" TargetMode="External" /><Relationship Id="rId30" Type="http://schemas.openxmlformats.org/officeDocument/2006/relationships/hyperlink" Target="https://siouxcityjournal.com/news/state-and-regional/iowa-s--year-old-iowa-bottle-bill-falling-apart/article_9fdeb9af-e988-55d9-87a3-cd387b9ae935.html?utm_content=buffercead1&amp;utm_medium=social&amp;utm_source=twitter.com&amp;utm_campaign=LEEDCC" TargetMode="External" /><Relationship Id="rId31" Type="http://schemas.openxmlformats.org/officeDocument/2006/relationships/hyperlink" Target="http://legiscan.com/CT/bill/SB00589" TargetMode="External" /><Relationship Id="rId32" Type="http://schemas.openxmlformats.org/officeDocument/2006/relationships/hyperlink" Target="https://twitter.com/pac12network/status/1094464120395464706" TargetMode="External" /><Relationship Id="rId33" Type="http://schemas.openxmlformats.org/officeDocument/2006/relationships/hyperlink" Target="https://www.vpr.org/post/bottles-bags-montpelier-takes-aim-single-use-plastics" TargetMode="External" /><Relationship Id="rId34" Type="http://schemas.openxmlformats.org/officeDocument/2006/relationships/hyperlink" Target="http://www.kjan.com/index.php/2019/02/iowas-bottle-bill-is-falling-apart-according-to-isu-economist/" TargetMode="External" /><Relationship Id="rId35" Type="http://schemas.openxmlformats.org/officeDocument/2006/relationships/hyperlink" Target="https://www.kglonews.com/isu-economist-says-iowas-bottle-bill-is-falling-apart/" TargetMode="External" /><Relationship Id="rId36" Type="http://schemas.openxmlformats.org/officeDocument/2006/relationships/hyperlink" Target="http://kiwaradio.com/local-news/isu-economist-iowas-bottle-bill-falling-apart/" TargetMode="External" /><Relationship Id="rId37" Type="http://schemas.openxmlformats.org/officeDocument/2006/relationships/hyperlink" Target="https://wcfcourier.com/news/local/govt-and-politics/iowa-s--year-old-iowa-bottle-bill-falling-apart/article_dfd3dabc-a9d3-5cad-8d2c-a7a03b5fd4c4.html?utm_content=bufferb2662&amp;utm_medium=social&amp;utm_source=twitter.com&amp;utm_campaign=LEEDCC" TargetMode="External" /><Relationship Id="rId38" Type="http://schemas.openxmlformats.org/officeDocument/2006/relationships/hyperlink" Target="https://myemail.constantcontact.com/CBJ-Morning-Rush.html?soid=1102751454250&amp;aid=18gtDKMwMoY" TargetMode="External" /><Relationship Id="rId39" Type="http://schemas.openxmlformats.org/officeDocument/2006/relationships/hyperlink" Target="https://www.radioiowa.com/2019/02/11/isu-economist-says-iowas-bottle-bill-is-falling-apart/" TargetMode="External" /><Relationship Id="rId40" Type="http://schemas.openxmlformats.org/officeDocument/2006/relationships/hyperlink" Target="https://twitter.com/RadioIowa/status/1095012171526950914" TargetMode="External" /><Relationship Id="rId41" Type="http://schemas.openxmlformats.org/officeDocument/2006/relationships/hyperlink" Target="https://www.facebook.com/art.staed.1/posts/2031076760322916" TargetMode="External" /><Relationship Id="rId42" Type="http://schemas.openxmlformats.org/officeDocument/2006/relationships/hyperlink" Target="https://www.facebook.com/art.staed.1/posts/2037788332985092" TargetMode="External" /><Relationship Id="rId43" Type="http://schemas.openxmlformats.org/officeDocument/2006/relationships/hyperlink" Target="https://resource-recycling.com/recycling/2019/02/12/bottle-bill-expansion-draws-municipal-and-mrf-concern/" TargetMode="External" /><Relationship Id="rId44" Type="http://schemas.openxmlformats.org/officeDocument/2006/relationships/hyperlink" Target="https://resource-recycling.com/recycling/2019/02/12/bottle-bill-expansion-draws-municipal-and-mrf-concern/" TargetMode="External" /><Relationship Id="rId45" Type="http://schemas.openxmlformats.org/officeDocument/2006/relationships/hyperlink" Target="https://resource-recycling.com/recycling/2019/02/12/bottle-bill-expansion-draws-municipal-and-mrf-concern/" TargetMode="External" /><Relationship Id="rId46" Type="http://schemas.openxmlformats.org/officeDocument/2006/relationships/hyperlink" Target="https://resource-recycling.com/recycling/2019/02/12/bottle-bill-expansion-draws-municipal-and-mrf-concern/" TargetMode="External" /><Relationship Id="rId47" Type="http://schemas.openxmlformats.org/officeDocument/2006/relationships/hyperlink" Target="https://www.npr.org/sections/thesalt/2019/02/04/688656261/oregon-bottle-deposit-system-hits-90-percent-redemption-rate" TargetMode="External" /><Relationship Id="rId48" Type="http://schemas.openxmlformats.org/officeDocument/2006/relationships/hyperlink" Target="https://www.npr.org/sections/thesalt/2019/02/04/688656261/oregon-bottle-deposit-system-hits-90-percent-redemption-rate" TargetMode="External" /><Relationship Id="rId49" Type="http://schemas.openxmlformats.org/officeDocument/2006/relationships/hyperlink" Target="https://www.gloucestertimes.com/news/local_news/a-way-to-nix-nip-litter-council-considers-resolution-to/article_ffca6d02-d4c2-590f-bd19-3a7d51cca4d0.html" TargetMode="External" /><Relationship Id="rId50" Type="http://schemas.openxmlformats.org/officeDocument/2006/relationships/hyperlink" Target="https://www.gloucestertimes.com/news/local_news/a-way-to-nix-nip-litter-council-considers-resolution-to/article_ffca6d02-d4c2-590f-bd19-3a7d51cca4d0.html" TargetMode="External" /><Relationship Id="rId51" Type="http://schemas.openxmlformats.org/officeDocument/2006/relationships/hyperlink" Target="https://twitter.com/NRDC/status/1095502852850622464" TargetMode="External" /><Relationship Id="rId52" Type="http://schemas.openxmlformats.org/officeDocument/2006/relationships/hyperlink" Target="https://resource-recycling.com/recycling/2019/02/12/bottle-bill-expansion-draws-municipal-and-mrf-concern/" TargetMode="External" /><Relationship Id="rId53" Type="http://schemas.openxmlformats.org/officeDocument/2006/relationships/hyperlink" Target="https://resource-recycling.com/recycling/2019/02/12/bottle-bill-expansion-draws-municipal-and-mrf-concern/" TargetMode="External" /><Relationship Id="rId54" Type="http://schemas.openxmlformats.org/officeDocument/2006/relationships/hyperlink" Target="https://www.timesfreepress.com/news/local/story/2019/feb/13/chattanoogcreek-still-full-trash-despite-volu/488647/" TargetMode="External" /><Relationship Id="rId55" Type="http://schemas.openxmlformats.org/officeDocument/2006/relationships/hyperlink" Target="http://tinyurl.com/redirect.php?num=yxzydgsl" TargetMode="External" /><Relationship Id="rId56" Type="http://schemas.openxmlformats.org/officeDocument/2006/relationships/hyperlink" Target="https://resource-recycling.com/recycling/2019/02/12/bottle-bill-expansion-draws-municipal-and-mrf-concern/" TargetMode="External" /><Relationship Id="rId57" Type="http://schemas.openxmlformats.org/officeDocument/2006/relationships/hyperlink" Target="https://www.newsbreakapp.com/bottle-bill-moving-in-iowa-senate?id=0Kw9leR8&amp;s=a99&amp;pd=44052652" TargetMode="External" /><Relationship Id="rId58" Type="http://schemas.openxmlformats.org/officeDocument/2006/relationships/hyperlink" Target="https://www.scrapmonster.com/news/expand-connecticuts-bottle-bill-reduce-plastic-waste/1/70392?utm_source=dlvr.it&amp;utm_medium=twitter" TargetMode="External" /><Relationship Id="rId59" Type="http://schemas.openxmlformats.org/officeDocument/2006/relationships/hyperlink" Target="https://www.desmoinesregister.com/story/opinion/2019/01/24/celsi-bottle-bill-needs-encourage-recycling/2668691002/" TargetMode="External" /><Relationship Id="rId60" Type="http://schemas.openxmlformats.org/officeDocument/2006/relationships/hyperlink" Target="https://drive.google.com/file/d/107IkhznMPUgSO5P1xnH082t2h_l-jn6n/view" TargetMode="External" /><Relationship Id="rId61" Type="http://schemas.openxmlformats.org/officeDocument/2006/relationships/hyperlink" Target="https://www.thegazette.com/subject/news/government/iowas-40-year-old-iowa-bottle-bill-falling-apart-economist-dermot-hays-says-20190207" TargetMode="External" /><Relationship Id="rId62" Type="http://schemas.openxmlformats.org/officeDocument/2006/relationships/hyperlink" Target="https://www.thegazette.com/subject/news/government/iowas-40-year-old-iowa-bottle-bill-falling-apart-economist-dermot-hays-says-20190207" TargetMode="External" /><Relationship Id="rId63" Type="http://schemas.openxmlformats.org/officeDocument/2006/relationships/hyperlink" Target="https://www.radioiowa.com/2019/02/11/isu-economist-says-iowas-bottle-bill-is-falling-apart/" TargetMode="External" /><Relationship Id="rId64" Type="http://schemas.openxmlformats.org/officeDocument/2006/relationships/hyperlink" Target="https://www.radioiowa.com/2019/02/11/isu-economist-says-iowas-bottle-bill-is-falling-apart/" TargetMode="External" /><Relationship Id="rId65" Type="http://schemas.openxmlformats.org/officeDocument/2006/relationships/hyperlink" Target="https://www.legis.iowa.gov/legislation/BillBook?ga=88&amp;ba=hf181" TargetMode="External" /><Relationship Id="rId66" Type="http://schemas.openxmlformats.org/officeDocument/2006/relationships/hyperlink" Target="https://www.legis.iowa.gov/legislation/BillBook?ga=88&amp;ba=HF181" TargetMode="External" /><Relationship Id="rId67" Type="http://schemas.openxmlformats.org/officeDocument/2006/relationships/hyperlink" Target="https://www.energy-reporters.com/environment/ireland-targets-90-plastic-bottle-recycling/?fbclid=IwAR3D6jmwr82OgKtPJ769sei7u3DRK122XQ3BO-5vU1Aul3aLUTouJ23sU2Y" TargetMode="External" /><Relationship Id="rId68" Type="http://schemas.openxmlformats.org/officeDocument/2006/relationships/hyperlink" Target="http://www.iowabottlebill.com/blog/2019/2/1/rep-mckean-introduces-legislation-to-expand-bottle-bill-increase-handling-fee" TargetMode="External" /><Relationship Id="rId69" Type="http://schemas.openxmlformats.org/officeDocument/2006/relationships/hyperlink" Target="http://www.iowabottlebill.com/blog/2019/2/8/bottle-bill-expansion-will-get-subcommittee-hearing-experts-testify-for-house-and-senate-committees" TargetMode="External" /><Relationship Id="rId70" Type="http://schemas.openxmlformats.org/officeDocument/2006/relationships/hyperlink" Target="https://pbs.twimg.com/media/Dyu2G21VsAAyB4J.jpg" TargetMode="External" /><Relationship Id="rId71" Type="http://schemas.openxmlformats.org/officeDocument/2006/relationships/hyperlink" Target="https://pbs.twimg.com/media/Dyw7h7kU0AAO8FG.jpg" TargetMode="External" /><Relationship Id="rId72" Type="http://schemas.openxmlformats.org/officeDocument/2006/relationships/hyperlink" Target="https://pbs.twimg.com/media/Dy0RyjWUYAAxOLM.jpg" TargetMode="External" /><Relationship Id="rId73" Type="http://schemas.openxmlformats.org/officeDocument/2006/relationships/hyperlink" Target="https://pbs.twimg.com/media/Dy2xzv6XgAIRpRN.jpg" TargetMode="External" /><Relationship Id="rId74" Type="http://schemas.openxmlformats.org/officeDocument/2006/relationships/hyperlink" Target="https://pbs.twimg.com/media/Dy4NqMmX0AEp8y0.jpg" TargetMode="External" /><Relationship Id="rId75" Type="http://schemas.openxmlformats.org/officeDocument/2006/relationships/hyperlink" Target="https://pbs.twimg.com/media/Dy4chCPU8AEKYq6.jpg" TargetMode="External" /><Relationship Id="rId76" Type="http://schemas.openxmlformats.org/officeDocument/2006/relationships/hyperlink" Target="https://pbs.twimg.com/amplify_video_thumb/988494017926135808/img/ctmoQKYnu2K_xGSc.jpg" TargetMode="External" /><Relationship Id="rId77" Type="http://schemas.openxmlformats.org/officeDocument/2006/relationships/hyperlink" Target="https://pbs.twimg.com/media/Dw39IXaX0AE71Ot.jpg" TargetMode="External" /><Relationship Id="rId78" Type="http://schemas.openxmlformats.org/officeDocument/2006/relationships/hyperlink" Target="https://pbs.twimg.com/media/Dy5jRTPUUAER3q6.jpg" TargetMode="External" /><Relationship Id="rId79" Type="http://schemas.openxmlformats.org/officeDocument/2006/relationships/hyperlink" Target="https://pbs.twimg.com/media/Dy5utZeVYAEM5G1.jpg" TargetMode="External" /><Relationship Id="rId80" Type="http://schemas.openxmlformats.org/officeDocument/2006/relationships/hyperlink" Target="https://pbs.twimg.com/media/Dy57_crX4AA827G.jpg" TargetMode="External" /><Relationship Id="rId81" Type="http://schemas.openxmlformats.org/officeDocument/2006/relationships/hyperlink" Target="https://pbs.twimg.com/media/DzKc_oHXcAEVMU9.jpg" TargetMode="External" /><Relationship Id="rId82" Type="http://schemas.openxmlformats.org/officeDocument/2006/relationships/hyperlink" Target="https://pbs.twimg.com/media/DzNdaoDXQAIrW-I.jpg" TargetMode="External" /><Relationship Id="rId83" Type="http://schemas.openxmlformats.org/officeDocument/2006/relationships/hyperlink" Target="https://pbs.twimg.com/media/DzOtmumWoAIpPCk.jpg" TargetMode="External" /><Relationship Id="rId84" Type="http://schemas.openxmlformats.org/officeDocument/2006/relationships/hyperlink" Target="https://pbs.twimg.com/media/DzO0idIWoAAst1L.jpg" TargetMode="External" /><Relationship Id="rId85" Type="http://schemas.openxmlformats.org/officeDocument/2006/relationships/hyperlink" Target="https://pbs.twimg.com/media/DzbH7qTUUAIogUp.jpg" TargetMode="External" /><Relationship Id="rId86" Type="http://schemas.openxmlformats.org/officeDocument/2006/relationships/hyperlink" Target="https://pbs.twimg.com/media/Dy1dq6aWkAEXAoM.jpg" TargetMode="External" /><Relationship Id="rId87" Type="http://schemas.openxmlformats.org/officeDocument/2006/relationships/hyperlink" Target="https://pbs.twimg.com/media/DzeTv5iVsAA_fpq.jpg" TargetMode="External" /><Relationship Id="rId88" Type="http://schemas.openxmlformats.org/officeDocument/2006/relationships/hyperlink" Target="https://pbs.twimg.com/media/DylKYZNVsAAg4L_.jpg" TargetMode="External" /><Relationship Id="rId89" Type="http://schemas.openxmlformats.org/officeDocument/2006/relationships/hyperlink" Target="https://pbs.twimg.com/media/DzeuCruUcAA6bUo.jpg" TargetMode="External" /><Relationship Id="rId90" Type="http://schemas.openxmlformats.org/officeDocument/2006/relationships/hyperlink" Target="http://pbs.twimg.com/profile_images/835252240587751424/2BWFZdKp_normal.jpg" TargetMode="External" /><Relationship Id="rId91" Type="http://schemas.openxmlformats.org/officeDocument/2006/relationships/hyperlink" Target="http://pbs.twimg.com/profile_images/835251135451582464/HGEA2U6T_normal.jpg" TargetMode="External" /><Relationship Id="rId92" Type="http://schemas.openxmlformats.org/officeDocument/2006/relationships/hyperlink" Target="http://pbs.twimg.com/profile_images/835235417611890688/ZSd8oZMx_normal.jpg" TargetMode="External" /><Relationship Id="rId93" Type="http://schemas.openxmlformats.org/officeDocument/2006/relationships/hyperlink" Target="http://pbs.twimg.com/profile_images/1070084813061685248/b_mt_V3u_normal.jpg" TargetMode="External" /><Relationship Id="rId94" Type="http://schemas.openxmlformats.org/officeDocument/2006/relationships/hyperlink" Target="http://pbs.twimg.com/profile_images/835239437541900288/_CvwOiqZ_normal.jpg" TargetMode="External" /><Relationship Id="rId95" Type="http://schemas.openxmlformats.org/officeDocument/2006/relationships/hyperlink" Target="http://pbs.twimg.com/profile_images/835258871497248769/1Hr2vfRb_normal.jpg" TargetMode="External" /><Relationship Id="rId96" Type="http://schemas.openxmlformats.org/officeDocument/2006/relationships/hyperlink" Target="http://pbs.twimg.com/profile_images/835250820740349952/9pkbTMiX_normal.jpg" TargetMode="External" /><Relationship Id="rId97" Type="http://schemas.openxmlformats.org/officeDocument/2006/relationships/hyperlink" Target="http://pbs.twimg.com/profile_images/1060368979934568448/ABLadYoT_normal.jpg" TargetMode="External" /><Relationship Id="rId98" Type="http://schemas.openxmlformats.org/officeDocument/2006/relationships/hyperlink" Target="http://pbs.twimg.com/profile_images/504835898/samsm2_normal.jpg" TargetMode="External" /><Relationship Id="rId99" Type="http://schemas.openxmlformats.org/officeDocument/2006/relationships/hyperlink" Target="http://pbs.twimg.com/profile_images/552627762771423233/-xrXRGJw_normal.jpeg" TargetMode="External" /><Relationship Id="rId100" Type="http://schemas.openxmlformats.org/officeDocument/2006/relationships/hyperlink" Target="http://pbs.twimg.com/profile_images/935971532949606400/aTPXrUgf_normal.jpg" TargetMode="External" /><Relationship Id="rId101" Type="http://schemas.openxmlformats.org/officeDocument/2006/relationships/hyperlink" Target="http://pbs.twimg.com/profile_images/2768261356/99fe93f2040ae317a5aedf76b0fc9587_normal.jpeg" TargetMode="External" /><Relationship Id="rId102" Type="http://schemas.openxmlformats.org/officeDocument/2006/relationships/hyperlink" Target="http://pbs.twimg.com/profile_images/1059265737/Fish_Catch_and_Release_normal.jpg" TargetMode="External" /><Relationship Id="rId103" Type="http://schemas.openxmlformats.org/officeDocument/2006/relationships/hyperlink" Target="http://pbs.twimg.com/profile_images/714917003794980866/5lrBYeZQ_normal.jpg" TargetMode="External" /><Relationship Id="rId104" Type="http://schemas.openxmlformats.org/officeDocument/2006/relationships/hyperlink" Target="http://pbs.twimg.com/profile_images/934077241746538496/i66l1Wbh_normal.jpg" TargetMode="External" /><Relationship Id="rId105" Type="http://schemas.openxmlformats.org/officeDocument/2006/relationships/hyperlink" Target="http://pbs.twimg.com/profile_images/886099803268100100/e_FQVBeD_normal.jpg" TargetMode="External" /><Relationship Id="rId106" Type="http://schemas.openxmlformats.org/officeDocument/2006/relationships/hyperlink" Target="http://pbs.twimg.com/profile_images/1084910916863434759/ng3XwMKu_normal.jpg" TargetMode="External" /><Relationship Id="rId107" Type="http://schemas.openxmlformats.org/officeDocument/2006/relationships/hyperlink" Target="http://pbs.twimg.com/profile_images/915698261112926208/f2rBBq2H_normal.jpg" TargetMode="External" /><Relationship Id="rId108" Type="http://schemas.openxmlformats.org/officeDocument/2006/relationships/hyperlink" Target="http://pbs.twimg.com/profile_images/1262913543/Photo_on_2011-02-12_at_09.49__2_normal.jpg" TargetMode="External" /><Relationship Id="rId109" Type="http://schemas.openxmlformats.org/officeDocument/2006/relationships/hyperlink" Target="http://pbs.twimg.com/profile_images/1063534280163409924/14shFEu0_normal.jpg" TargetMode="External" /><Relationship Id="rId110" Type="http://schemas.openxmlformats.org/officeDocument/2006/relationships/hyperlink" Target="http://pbs.twimg.com/profile_images/1083314203342057472/98LquEnY_normal.jpg" TargetMode="External" /><Relationship Id="rId111" Type="http://schemas.openxmlformats.org/officeDocument/2006/relationships/hyperlink" Target="http://pbs.twimg.com/profile_images/605751424727707648/_egGkpZO_normal.jpg" TargetMode="External" /><Relationship Id="rId112" Type="http://schemas.openxmlformats.org/officeDocument/2006/relationships/hyperlink" Target="http://pbs.twimg.com/profile_images/460901080176414720/wv4RpC70_normal.png" TargetMode="External" /><Relationship Id="rId113" Type="http://schemas.openxmlformats.org/officeDocument/2006/relationships/hyperlink" Target="http://pbs.twimg.com/profile_images/955717488976760832/HaMMHjTm_normal.jpg" TargetMode="External" /><Relationship Id="rId114" Type="http://schemas.openxmlformats.org/officeDocument/2006/relationships/hyperlink" Target="http://pbs.twimg.com/profile_images/530555298532978688/fOT6Kp2q_normal.png" TargetMode="External" /><Relationship Id="rId115" Type="http://schemas.openxmlformats.org/officeDocument/2006/relationships/hyperlink" Target="http://pbs.twimg.com/profile_images/530555298532978688/fOT6Kp2q_normal.png" TargetMode="External" /><Relationship Id="rId116" Type="http://schemas.openxmlformats.org/officeDocument/2006/relationships/hyperlink" Target="http://pbs.twimg.com/profile_images/858070771310178305/C3_67jya_normal.jpg" TargetMode="External" /><Relationship Id="rId117" Type="http://schemas.openxmlformats.org/officeDocument/2006/relationships/hyperlink" Target="http://pbs.twimg.com/profile_images/1010965318796103680/YYSleQro_normal.jpg" TargetMode="External" /><Relationship Id="rId118" Type="http://schemas.openxmlformats.org/officeDocument/2006/relationships/hyperlink" Target="https://pbs.twimg.com/media/Dyu2G21VsAAyB4J.jpg" TargetMode="External" /><Relationship Id="rId119" Type="http://schemas.openxmlformats.org/officeDocument/2006/relationships/hyperlink" Target="http://pbs.twimg.com/profile_images/942828223104155648/nDETuQlB_normal.jpg" TargetMode="External" /><Relationship Id="rId120" Type="http://schemas.openxmlformats.org/officeDocument/2006/relationships/hyperlink" Target="http://pbs.twimg.com/profile_images/1009481395247382530/FenmJ0l6_normal.jpg" TargetMode="External" /><Relationship Id="rId121" Type="http://schemas.openxmlformats.org/officeDocument/2006/relationships/hyperlink" Target="http://pbs.twimg.com/profile_images/2219658133/CJMayBallinFull_normal.jpg" TargetMode="External" /><Relationship Id="rId122" Type="http://schemas.openxmlformats.org/officeDocument/2006/relationships/hyperlink" Target="http://pbs.twimg.com/profile_images/943969159544651776/0cETdPSZ_normal.jpg" TargetMode="External" /><Relationship Id="rId123" Type="http://schemas.openxmlformats.org/officeDocument/2006/relationships/hyperlink" Target="http://pbs.twimg.com/profile_images/493470165799948288/ixmF8XE8_normal.jpeg" TargetMode="External" /><Relationship Id="rId124" Type="http://schemas.openxmlformats.org/officeDocument/2006/relationships/hyperlink" Target="http://pbs.twimg.com/profile_images/493470165799948288/ixmF8XE8_normal.jpeg" TargetMode="External" /><Relationship Id="rId125" Type="http://schemas.openxmlformats.org/officeDocument/2006/relationships/hyperlink" Target="http://pbs.twimg.com/profile_images/493470165799948288/ixmF8XE8_normal.jpeg" TargetMode="External" /><Relationship Id="rId126" Type="http://schemas.openxmlformats.org/officeDocument/2006/relationships/hyperlink" Target="http://pbs.twimg.com/profile_images/493470165799948288/ixmF8XE8_normal.jpeg" TargetMode="External" /><Relationship Id="rId127" Type="http://schemas.openxmlformats.org/officeDocument/2006/relationships/hyperlink" Target="http://pbs.twimg.com/profile_images/735841696248934400/HI6oBl3i_normal.jpg" TargetMode="External" /><Relationship Id="rId128" Type="http://schemas.openxmlformats.org/officeDocument/2006/relationships/hyperlink" Target="http://pbs.twimg.com/profile_images/669337463287128064/AKIplqtW_normal.png" TargetMode="External" /><Relationship Id="rId129" Type="http://schemas.openxmlformats.org/officeDocument/2006/relationships/hyperlink" Target="https://pbs.twimg.com/media/Dyw7h7kU0AAO8FG.jpg" TargetMode="External" /><Relationship Id="rId130" Type="http://schemas.openxmlformats.org/officeDocument/2006/relationships/hyperlink" Target="http://pbs.twimg.com/profile_images/1055521116263976960/tFywraww_normal.jpg" TargetMode="External" /><Relationship Id="rId131" Type="http://schemas.openxmlformats.org/officeDocument/2006/relationships/hyperlink" Target="https://pbs.twimg.com/media/Dy0RyjWUYAAxOLM.jpg" TargetMode="External" /><Relationship Id="rId132" Type="http://schemas.openxmlformats.org/officeDocument/2006/relationships/hyperlink" Target="http://pbs.twimg.com/profile_images/923711672283312128/u2r5zjq2_normal.jpg" TargetMode="External" /><Relationship Id="rId133" Type="http://schemas.openxmlformats.org/officeDocument/2006/relationships/hyperlink" Target="http://pbs.twimg.com/profile_images/1027053559550865408/LujBTxQ9_normal.jpg" TargetMode="External" /><Relationship Id="rId134" Type="http://schemas.openxmlformats.org/officeDocument/2006/relationships/hyperlink" Target="http://pbs.twimg.com/profile_images/704394777916116992/EEvXSvA6_normal.jpg" TargetMode="External" /><Relationship Id="rId135" Type="http://schemas.openxmlformats.org/officeDocument/2006/relationships/hyperlink" Target="http://pbs.twimg.com/profile_images/1011332604598149120/85_I56b8_normal.jpg" TargetMode="External" /><Relationship Id="rId136" Type="http://schemas.openxmlformats.org/officeDocument/2006/relationships/hyperlink" Target="http://pbs.twimg.com/profile_images/839493918085410820/jwD66zt2_normal.jpg" TargetMode="External" /><Relationship Id="rId137" Type="http://schemas.openxmlformats.org/officeDocument/2006/relationships/hyperlink" Target="http://pbs.twimg.com/profile_images/837113943076175872/m0-yTLbh_normal.jpg" TargetMode="External" /><Relationship Id="rId138" Type="http://schemas.openxmlformats.org/officeDocument/2006/relationships/hyperlink" Target="http://pbs.twimg.com/profile_images/730488889723355140/UOACmGZB_normal.jpg" TargetMode="External" /><Relationship Id="rId139" Type="http://schemas.openxmlformats.org/officeDocument/2006/relationships/hyperlink" Target="https://pbs.twimg.com/media/Dy2xzv6XgAIRpRN.jpg" TargetMode="External" /><Relationship Id="rId140" Type="http://schemas.openxmlformats.org/officeDocument/2006/relationships/hyperlink" Target="https://pbs.twimg.com/media/Dy4NqMmX0AEp8y0.jpg" TargetMode="External" /><Relationship Id="rId141" Type="http://schemas.openxmlformats.org/officeDocument/2006/relationships/hyperlink" Target="https://pbs.twimg.com/media/Dy4chCPU8AEKYq6.jpg" TargetMode="External" /><Relationship Id="rId142" Type="http://schemas.openxmlformats.org/officeDocument/2006/relationships/hyperlink" Target="http://pbs.twimg.com/profile_images/1089992505175744517/CWLydKjx_normal.jpg" TargetMode="External" /><Relationship Id="rId143" Type="http://schemas.openxmlformats.org/officeDocument/2006/relationships/hyperlink" Target="http://pbs.twimg.com/profile_images/1040183559514927104/9x0j5Lv7_normal.jpg" TargetMode="External" /><Relationship Id="rId144" Type="http://schemas.openxmlformats.org/officeDocument/2006/relationships/hyperlink" Target="https://pbs.twimg.com/amplify_video_thumb/988494017926135808/img/ctmoQKYnu2K_xGSc.jpg" TargetMode="External" /><Relationship Id="rId145" Type="http://schemas.openxmlformats.org/officeDocument/2006/relationships/hyperlink" Target="https://pbs.twimg.com/media/Dw39IXaX0AE71Ot.jpg" TargetMode="External" /><Relationship Id="rId146" Type="http://schemas.openxmlformats.org/officeDocument/2006/relationships/hyperlink" Target="http://pbs.twimg.com/profile_images/974598585147944960/x6uVq-8u_normal.jpg" TargetMode="External" /><Relationship Id="rId147" Type="http://schemas.openxmlformats.org/officeDocument/2006/relationships/hyperlink" Target="https://pbs.twimg.com/media/Dy5jRTPUUAER3q6.jpg" TargetMode="External" /><Relationship Id="rId148" Type="http://schemas.openxmlformats.org/officeDocument/2006/relationships/hyperlink" Target="https://pbs.twimg.com/media/Dy5utZeVYAEM5G1.jpg" TargetMode="External" /><Relationship Id="rId149" Type="http://schemas.openxmlformats.org/officeDocument/2006/relationships/hyperlink" Target="https://pbs.twimg.com/media/Dy57_crX4AA827G.jpg" TargetMode="External" /><Relationship Id="rId150" Type="http://schemas.openxmlformats.org/officeDocument/2006/relationships/hyperlink" Target="http://pbs.twimg.com/profile_images/2760417601/3ec6cd3ebd63817a59ea8ce4a63c9e7d_normal.jpe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48376755290030081/2QM3DwZa_normal.jpg" TargetMode="External" /><Relationship Id="rId153" Type="http://schemas.openxmlformats.org/officeDocument/2006/relationships/hyperlink" Target="http://pbs.twimg.com/profile_images/535673818358902784/6jD2S4iR_normal.png" TargetMode="External" /><Relationship Id="rId154" Type="http://schemas.openxmlformats.org/officeDocument/2006/relationships/hyperlink" Target="http://pbs.twimg.com/profile_images/1083460212638580741/s-SdgUuw_normal.jpg" TargetMode="External" /><Relationship Id="rId155" Type="http://schemas.openxmlformats.org/officeDocument/2006/relationships/hyperlink" Target="http://pbs.twimg.com/profile_images/847086813034438656/rMR3IC1n_normal.jpg" TargetMode="External" /><Relationship Id="rId156" Type="http://schemas.openxmlformats.org/officeDocument/2006/relationships/hyperlink" Target="http://pbs.twimg.com/profile_images/900162021345312768/vp4oVdm2_normal.jpg" TargetMode="External" /><Relationship Id="rId157" Type="http://schemas.openxmlformats.org/officeDocument/2006/relationships/hyperlink" Target="http://pbs.twimg.com/profile_images/883073257058054144/ucVwG5U8_normal.jpg" TargetMode="External" /><Relationship Id="rId158" Type="http://schemas.openxmlformats.org/officeDocument/2006/relationships/hyperlink" Target="http://pbs.twimg.com/profile_images/1094968978953375745/xQpYb-hI_normal.jpg" TargetMode="External" /><Relationship Id="rId159" Type="http://schemas.openxmlformats.org/officeDocument/2006/relationships/hyperlink" Target="http://pbs.twimg.com/profile_images/1083505445132615680/_hNpH4Vd_normal.jpg" TargetMode="External" /><Relationship Id="rId160" Type="http://schemas.openxmlformats.org/officeDocument/2006/relationships/hyperlink" Target="http://pbs.twimg.com/profile_images/949453367289380864/eK9oI2q__normal.jpg" TargetMode="External" /><Relationship Id="rId161" Type="http://schemas.openxmlformats.org/officeDocument/2006/relationships/hyperlink" Target="http://pbs.twimg.com/profile_images/552867620030922752/yma5qds-_normal.jpeg" TargetMode="External" /><Relationship Id="rId162" Type="http://schemas.openxmlformats.org/officeDocument/2006/relationships/hyperlink" Target="http://pbs.twimg.com/profile_images/491350819334144000/4HQKX8yi_normal.jpeg" TargetMode="External" /><Relationship Id="rId163" Type="http://schemas.openxmlformats.org/officeDocument/2006/relationships/hyperlink" Target="http://pbs.twimg.com/profile_images/1017270072430202880/XeLh6Kf0_normal.jpg" TargetMode="External" /><Relationship Id="rId164" Type="http://schemas.openxmlformats.org/officeDocument/2006/relationships/hyperlink" Target="http://pbs.twimg.com/profile_images/1010183239846191104/nYX9Ivh6_normal.jpg" TargetMode="External" /><Relationship Id="rId165" Type="http://schemas.openxmlformats.org/officeDocument/2006/relationships/hyperlink" Target="http://pbs.twimg.com/profile_images/907811736568385537/oti5CIhF_normal.jpg" TargetMode="External" /><Relationship Id="rId166" Type="http://schemas.openxmlformats.org/officeDocument/2006/relationships/hyperlink" Target="http://pbs.twimg.com/profile_images/1085387471368712192/USmAeSJA_normal.jpg" TargetMode="External" /><Relationship Id="rId167" Type="http://schemas.openxmlformats.org/officeDocument/2006/relationships/hyperlink" Target="http://pbs.twimg.com/profile_images/735873367186788352/CHldWZJk_normal.jpg" TargetMode="External" /><Relationship Id="rId168" Type="http://schemas.openxmlformats.org/officeDocument/2006/relationships/hyperlink" Target="http://pbs.twimg.com/profile_images/1079037828544245761/UB7yY0qF_normal.jpg" TargetMode="External" /><Relationship Id="rId169" Type="http://schemas.openxmlformats.org/officeDocument/2006/relationships/hyperlink" Target="http://pbs.twimg.com/profile_images/594202492231004161/HDrp4ADS_normal.png" TargetMode="External" /><Relationship Id="rId170" Type="http://schemas.openxmlformats.org/officeDocument/2006/relationships/hyperlink" Target="http://pbs.twimg.com/profile_images/135825506/kglologo_normal.png" TargetMode="External" /><Relationship Id="rId171" Type="http://schemas.openxmlformats.org/officeDocument/2006/relationships/hyperlink" Target="http://pbs.twimg.com/profile_images/887492026/KIWA_tweet_normal.jpg" TargetMode="External" /><Relationship Id="rId172" Type="http://schemas.openxmlformats.org/officeDocument/2006/relationships/hyperlink" Target="http://pbs.twimg.com/profile_images/1035315195609051136/OfK9y2qk_normal.jpg" TargetMode="External" /><Relationship Id="rId173" Type="http://schemas.openxmlformats.org/officeDocument/2006/relationships/hyperlink" Target="http://pbs.twimg.com/profile_images/1087118386021187587/1fBjxrNX_normal.jpg" TargetMode="External" /><Relationship Id="rId174" Type="http://schemas.openxmlformats.org/officeDocument/2006/relationships/hyperlink" Target="http://pbs.twimg.com/profile_images/1060901397670125568/DjX0_r9i_normal.jpg" TargetMode="External" /><Relationship Id="rId175" Type="http://schemas.openxmlformats.org/officeDocument/2006/relationships/hyperlink" Target="http://pbs.twimg.com/profile_images/979159959740080128/RxmoLHZq_normal.jpg" TargetMode="External" /><Relationship Id="rId176" Type="http://schemas.openxmlformats.org/officeDocument/2006/relationships/hyperlink" Target="http://pbs.twimg.com/profile_images/967422330585649152/5hpmQD0b_normal.jpg" TargetMode="External" /><Relationship Id="rId177" Type="http://schemas.openxmlformats.org/officeDocument/2006/relationships/hyperlink" Target="http://pbs.twimg.com/profile_images/967420939649605633/80lJz-py_normal.jpg" TargetMode="External" /><Relationship Id="rId178" Type="http://schemas.openxmlformats.org/officeDocument/2006/relationships/hyperlink" Target="http://pbs.twimg.com/profile_images/1082259560864407552/Gpq3Q3UH_normal.jpg" TargetMode="External" /><Relationship Id="rId179" Type="http://schemas.openxmlformats.org/officeDocument/2006/relationships/hyperlink" Target="http://pbs.twimg.com/profile_images/966853639733116928/cNeNndxS_normal.jpg" TargetMode="External" /><Relationship Id="rId180" Type="http://schemas.openxmlformats.org/officeDocument/2006/relationships/hyperlink" Target="https://pbs.twimg.com/media/DzKc_oHXcAEVMU9.jpg" TargetMode="External" /><Relationship Id="rId181" Type="http://schemas.openxmlformats.org/officeDocument/2006/relationships/hyperlink" Target="http://pbs.twimg.com/profile_images/40757322/syfavatar_normal.jpg" TargetMode="External" /><Relationship Id="rId182" Type="http://schemas.openxmlformats.org/officeDocument/2006/relationships/hyperlink" Target="http://pbs.twimg.com/profile_images/40757322/syfavatar_normal.jpg" TargetMode="External" /><Relationship Id="rId183" Type="http://schemas.openxmlformats.org/officeDocument/2006/relationships/hyperlink" Target="https://pbs.twimg.com/media/DzNdaoDXQAIrW-I.jpg" TargetMode="External" /><Relationship Id="rId184" Type="http://schemas.openxmlformats.org/officeDocument/2006/relationships/hyperlink" Target="http://pbs.twimg.com/profile_images/510155136237174785/8DarHRxk_normal.jpeg" TargetMode="External" /><Relationship Id="rId185" Type="http://schemas.openxmlformats.org/officeDocument/2006/relationships/hyperlink" Target="http://pbs.twimg.com/profile_images/1055804107661983744/yppSHJ9J_normal.jpg" TargetMode="External" /><Relationship Id="rId186" Type="http://schemas.openxmlformats.org/officeDocument/2006/relationships/hyperlink" Target="http://pbs.twimg.com/profile_images/855725518590689280/3tUIkwet_normal.jpg" TargetMode="External" /><Relationship Id="rId187" Type="http://schemas.openxmlformats.org/officeDocument/2006/relationships/hyperlink" Target="http://pbs.twimg.com/profile_images/3053074401/ba4cffba9a9e3f1a5ce021d392d05036_normal.jpeg" TargetMode="External" /><Relationship Id="rId188" Type="http://schemas.openxmlformats.org/officeDocument/2006/relationships/hyperlink" Target="http://pbs.twimg.com/profile_images/532980565650051073/y7NXlcxp_normal.jpeg" TargetMode="External" /><Relationship Id="rId189" Type="http://schemas.openxmlformats.org/officeDocument/2006/relationships/hyperlink" Target="http://pbs.twimg.com/profile_images/532980565650051073/y7NXlcxp_normal.jpeg" TargetMode="External" /><Relationship Id="rId190" Type="http://schemas.openxmlformats.org/officeDocument/2006/relationships/hyperlink" Target="http://pbs.twimg.com/profile_images/3053074401/ba4cffba9a9e3f1a5ce021d392d05036_normal.jpeg" TargetMode="External" /><Relationship Id="rId191" Type="http://schemas.openxmlformats.org/officeDocument/2006/relationships/hyperlink" Target="http://pbs.twimg.com/profile_images/893177058985099265/H4nXGPXE_normal.jpg" TargetMode="External" /><Relationship Id="rId192" Type="http://schemas.openxmlformats.org/officeDocument/2006/relationships/hyperlink" Target="https://pbs.twimg.com/media/DzOtmumWoAIpPCk.jpg" TargetMode="External" /><Relationship Id="rId193" Type="http://schemas.openxmlformats.org/officeDocument/2006/relationships/hyperlink" Target="http://pbs.twimg.com/profile_images/978767316438597633/_x6s-sim_normal.jpg" TargetMode="External" /><Relationship Id="rId194" Type="http://schemas.openxmlformats.org/officeDocument/2006/relationships/hyperlink" Target="http://pbs.twimg.com/profile_images/1057753584102793218/kJUneTEs_normal.jpg" TargetMode="External" /><Relationship Id="rId195" Type="http://schemas.openxmlformats.org/officeDocument/2006/relationships/hyperlink" Target="http://pbs.twimg.com/profile_images/1057753584102793218/kJUneTEs_normal.jpg" TargetMode="External" /><Relationship Id="rId196" Type="http://schemas.openxmlformats.org/officeDocument/2006/relationships/hyperlink" Target="http://pbs.twimg.com/profile_images/1764747620/Ralston_original_normal.jpg" TargetMode="External" /><Relationship Id="rId197" Type="http://schemas.openxmlformats.org/officeDocument/2006/relationships/hyperlink" Target="http://pbs.twimg.com/profile_images/994051799324610560/zduiyrK6_normal.jpg" TargetMode="External" /><Relationship Id="rId198" Type="http://schemas.openxmlformats.org/officeDocument/2006/relationships/hyperlink" Target="http://pbs.twimg.com/profile_images/612302117965967360/pxTf_7Jg_normal.jpg" TargetMode="External" /><Relationship Id="rId199" Type="http://schemas.openxmlformats.org/officeDocument/2006/relationships/hyperlink" Target="http://pbs.twimg.com/profile_images/1091026101185531906/6yMUmClL_normal.jpg" TargetMode="External" /><Relationship Id="rId200" Type="http://schemas.openxmlformats.org/officeDocument/2006/relationships/hyperlink" Target="http://pbs.twimg.com/profile_images/1094236373576491009/F3pzZE6a_normal.jpg" TargetMode="External" /><Relationship Id="rId201" Type="http://schemas.openxmlformats.org/officeDocument/2006/relationships/hyperlink" Target="http://pbs.twimg.com/profile_images/1043916834188218373/M0yJhZjc_normal.jpg" TargetMode="External" /><Relationship Id="rId202" Type="http://schemas.openxmlformats.org/officeDocument/2006/relationships/hyperlink" Target="http://pbs.twimg.com/profile_images/638827582545260544/97yEhf_o_normal.jpg" TargetMode="External" /><Relationship Id="rId203" Type="http://schemas.openxmlformats.org/officeDocument/2006/relationships/hyperlink" Target="http://pbs.twimg.com/profile_images/1043158237632126976/1l9xZ3sc_normal.jpg" TargetMode="External" /><Relationship Id="rId204" Type="http://schemas.openxmlformats.org/officeDocument/2006/relationships/hyperlink" Target="https://pbs.twimg.com/media/DzO0idIWoAAst1L.jpg" TargetMode="External" /><Relationship Id="rId205" Type="http://schemas.openxmlformats.org/officeDocument/2006/relationships/hyperlink" Target="http://pbs.twimg.com/profile_images/967391277569355776/mF5_zZdO_normal.jpg" TargetMode="External" /><Relationship Id="rId206" Type="http://schemas.openxmlformats.org/officeDocument/2006/relationships/hyperlink" Target="http://pbs.twimg.com/profile_images/967391277569355776/mF5_zZdO_normal.jpg" TargetMode="External" /><Relationship Id="rId207" Type="http://schemas.openxmlformats.org/officeDocument/2006/relationships/hyperlink" Target="http://pbs.twimg.com/profile_images/1091493741934854144/ZtKwAaSc_normal.jpg" TargetMode="External" /><Relationship Id="rId208" Type="http://schemas.openxmlformats.org/officeDocument/2006/relationships/hyperlink" Target="http://pbs.twimg.com/profile_images/864220615422726144/F3M8Co7J_normal.jpg" TargetMode="External" /><Relationship Id="rId209" Type="http://schemas.openxmlformats.org/officeDocument/2006/relationships/hyperlink" Target="http://pbs.twimg.com/profile_images/2653646660/d8b387eb961bb8c444750bf70b57f33d_normal.png" TargetMode="External" /><Relationship Id="rId210" Type="http://schemas.openxmlformats.org/officeDocument/2006/relationships/hyperlink" Target="http://pbs.twimg.com/profile_images/448162267981307904/d_OHmzXd_normal.jpeg" TargetMode="External" /><Relationship Id="rId211" Type="http://schemas.openxmlformats.org/officeDocument/2006/relationships/hyperlink" Target="http://pbs.twimg.com/profile_images/1295142140/MysticTrain_normal.jpg" TargetMode="External" /><Relationship Id="rId212" Type="http://schemas.openxmlformats.org/officeDocument/2006/relationships/hyperlink" Target="http://pbs.twimg.com/profile_images/616638763716882432/WQvDiKJQ_normal.jpg" TargetMode="External" /><Relationship Id="rId213" Type="http://schemas.openxmlformats.org/officeDocument/2006/relationships/hyperlink" Target="https://pbs.twimg.com/media/DzbH7qTUUAIogUp.jpg" TargetMode="External" /><Relationship Id="rId214" Type="http://schemas.openxmlformats.org/officeDocument/2006/relationships/hyperlink" Target="http://pbs.twimg.com/profile_images/2623937172/acn2bi822bff2uv64qr3_normal.png" TargetMode="External" /><Relationship Id="rId215" Type="http://schemas.openxmlformats.org/officeDocument/2006/relationships/hyperlink" Target="http://pbs.twimg.com/profile_images/2623937172/acn2bi822bff2uv64qr3_normal.png" TargetMode="External" /><Relationship Id="rId216" Type="http://schemas.openxmlformats.org/officeDocument/2006/relationships/hyperlink" Target="http://pbs.twimg.com/profile_images/666452894699253760/rTrjYsW5_normal.jpg" TargetMode="External" /><Relationship Id="rId217" Type="http://schemas.openxmlformats.org/officeDocument/2006/relationships/hyperlink" Target="http://pbs.twimg.com/profile_images/1841487869/better_bottle_bill_twitter_normal.jpg" TargetMode="External" /><Relationship Id="rId218" Type="http://schemas.openxmlformats.org/officeDocument/2006/relationships/hyperlink" Target="http://pbs.twimg.com/profile_images/1841487869/better_bottle_bill_twitter_normal.jpg" TargetMode="External" /><Relationship Id="rId219" Type="http://schemas.openxmlformats.org/officeDocument/2006/relationships/hyperlink" Target="http://pbs.twimg.com/profile_images/1841487869/better_bottle_bill_twitter_normal.jpg" TargetMode="External" /><Relationship Id="rId220" Type="http://schemas.openxmlformats.org/officeDocument/2006/relationships/hyperlink" Target="http://pbs.twimg.com/profile_images/1841487869/better_bottle_bill_twitter_normal.jpg" TargetMode="External" /><Relationship Id="rId221" Type="http://schemas.openxmlformats.org/officeDocument/2006/relationships/hyperlink" Target="https://pbs.twimg.com/media/Dy1dq6aWkAEXAoM.jpg" TargetMode="External" /><Relationship Id="rId222" Type="http://schemas.openxmlformats.org/officeDocument/2006/relationships/hyperlink" Target="http://pbs.twimg.com/profile_images/992853315581968384/gd-BC68b_normal.jpg" TargetMode="External" /><Relationship Id="rId223" Type="http://schemas.openxmlformats.org/officeDocument/2006/relationships/hyperlink" Target="http://pbs.twimg.com/profile_images/1429295829/tG_normal.jpg" TargetMode="External" /><Relationship Id="rId224" Type="http://schemas.openxmlformats.org/officeDocument/2006/relationships/hyperlink" Target="http://pbs.twimg.com/profile_images/1841487869/better_bottle_bill_twitter_normal.jpg" TargetMode="External" /><Relationship Id="rId225" Type="http://schemas.openxmlformats.org/officeDocument/2006/relationships/hyperlink" Target="http://pbs.twimg.com/profile_images/1841487869/better_bottle_bill_twitter_normal.jpg" TargetMode="External" /><Relationship Id="rId226" Type="http://schemas.openxmlformats.org/officeDocument/2006/relationships/hyperlink" Target="http://pbs.twimg.com/profile_images/539877958110806016/SCNOViOh_normal.jpeg" TargetMode="External" /><Relationship Id="rId227" Type="http://schemas.openxmlformats.org/officeDocument/2006/relationships/hyperlink" Target="http://pbs.twimg.com/profile_images/1085909389570002946/uXD_2g4W_normal.jpg" TargetMode="External" /><Relationship Id="rId228" Type="http://schemas.openxmlformats.org/officeDocument/2006/relationships/hyperlink" Target="http://pbs.twimg.com/profile_images/1085909389570002946/uXD_2g4W_normal.jpg" TargetMode="External" /><Relationship Id="rId229" Type="http://schemas.openxmlformats.org/officeDocument/2006/relationships/hyperlink" Target="https://pbs.twimg.com/media/DzeTv5iVsAA_fpq.jpg" TargetMode="External" /><Relationship Id="rId230" Type="http://schemas.openxmlformats.org/officeDocument/2006/relationships/hyperlink" Target="http://pbs.twimg.com/profile_images/1087422410817556480/EF5WHpTD_normal.jpg" TargetMode="External" /><Relationship Id="rId231" Type="http://schemas.openxmlformats.org/officeDocument/2006/relationships/hyperlink" Target="https://pbs.twimg.com/media/DylKYZNVsAAg4L_.jpg" TargetMode="External" /><Relationship Id="rId232" Type="http://schemas.openxmlformats.org/officeDocument/2006/relationships/hyperlink" Target="http://pbs.twimg.com/profile_images/1841487869/better_bottle_bill_twitter_normal.jpg" TargetMode="External" /><Relationship Id="rId233" Type="http://schemas.openxmlformats.org/officeDocument/2006/relationships/hyperlink" Target="http://pbs.twimg.com/profile_images/1841487869/better_bottle_bill_twitter_normal.jpg" TargetMode="External" /><Relationship Id="rId234" Type="http://schemas.openxmlformats.org/officeDocument/2006/relationships/hyperlink" Target="http://pbs.twimg.com/profile_images/1841487869/better_bottle_bill_twitter_normal.jpg" TargetMode="External" /><Relationship Id="rId235" Type="http://schemas.openxmlformats.org/officeDocument/2006/relationships/hyperlink" Target="http://pbs.twimg.com/profile_images/1841487869/better_bottle_bill_twitter_normal.jpg" TargetMode="External" /><Relationship Id="rId236" Type="http://schemas.openxmlformats.org/officeDocument/2006/relationships/hyperlink" Target="http://pbs.twimg.com/profile_images/1841487869/better_bottle_bill_twitter_normal.jpg" TargetMode="External" /><Relationship Id="rId237" Type="http://schemas.openxmlformats.org/officeDocument/2006/relationships/hyperlink" Target="http://pbs.twimg.com/profile_images/1841487869/better_bottle_bill_twitter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s://pbs.twimg.com/media/DzeuCruUcAA6bUo.jpg" TargetMode="External" /><Relationship Id="rId240" Type="http://schemas.openxmlformats.org/officeDocument/2006/relationships/hyperlink" Target="https://twitter.com/#!/canbyherald/status/1091508689410949120" TargetMode="External" /><Relationship Id="rId241" Type="http://schemas.openxmlformats.org/officeDocument/2006/relationships/hyperlink" Target="https://twitter.com/#!/cntrloregonian/status/1091508701054357504" TargetMode="External" /><Relationship Id="rId242" Type="http://schemas.openxmlformats.org/officeDocument/2006/relationships/hyperlink" Target="https://twitter.com/#!/valleytimes/status/1091503516290596864" TargetMode="External" /><Relationship Id="rId243" Type="http://schemas.openxmlformats.org/officeDocument/2006/relationships/hyperlink" Target="https://twitter.com/#!/mojatt/status/1091511517881618433" TargetMode="External" /><Relationship Id="rId244" Type="http://schemas.openxmlformats.org/officeDocument/2006/relationships/hyperlink" Target="https://twitter.com/#!/gresham_outlook/status/1091518480246063110" TargetMode="External" /><Relationship Id="rId245" Type="http://schemas.openxmlformats.org/officeDocument/2006/relationships/hyperlink" Target="https://twitter.com/#!/estacada_news/status/1091518371055759361" TargetMode="External" /><Relationship Id="rId246" Type="http://schemas.openxmlformats.org/officeDocument/2006/relationships/hyperlink" Target="https://twitter.com/#!/sandypost/status/1091518484763328512" TargetMode="External" /><Relationship Id="rId247" Type="http://schemas.openxmlformats.org/officeDocument/2006/relationships/hyperlink" Target="https://twitter.com/#!/nwfisch/status/1091729779760467968" TargetMode="External" /><Relationship Id="rId248" Type="http://schemas.openxmlformats.org/officeDocument/2006/relationships/hyperlink" Target="https://twitter.com/#!/openloop/status/1091851237371273216" TargetMode="External" /><Relationship Id="rId249" Type="http://schemas.openxmlformats.org/officeDocument/2006/relationships/hyperlink" Target="https://twitter.com/#!/brewerbi/status/1091856129565503493" TargetMode="External" /><Relationship Id="rId250" Type="http://schemas.openxmlformats.org/officeDocument/2006/relationships/hyperlink" Target="https://twitter.com/#!/tives/status/1092448679607369728" TargetMode="External" /><Relationship Id="rId251" Type="http://schemas.openxmlformats.org/officeDocument/2006/relationships/hyperlink" Target="https://twitter.com/#!/ptskahill/status/1092449656334925825" TargetMode="External" /><Relationship Id="rId252" Type="http://schemas.openxmlformats.org/officeDocument/2006/relationships/hyperlink" Target="https://twitter.com/#!/bradfreidhof/status/1092488471044857856" TargetMode="External" /><Relationship Id="rId253" Type="http://schemas.openxmlformats.org/officeDocument/2006/relationships/hyperlink" Target="https://twitter.com/#!/deeplezpower/status/1092513403933941760" TargetMode="External" /><Relationship Id="rId254" Type="http://schemas.openxmlformats.org/officeDocument/2006/relationships/hyperlink" Target="https://twitter.com/#!/utahan15/status/1092569092559523840" TargetMode="External" /><Relationship Id="rId255" Type="http://schemas.openxmlformats.org/officeDocument/2006/relationships/hyperlink" Target="https://twitter.com/#!/heyitsaesh/status/1092577270068400128" TargetMode="External" /><Relationship Id="rId256" Type="http://schemas.openxmlformats.org/officeDocument/2006/relationships/hyperlink" Target="https://twitter.com/#!/cartercraft/status/1092627425366863872" TargetMode="External" /><Relationship Id="rId257" Type="http://schemas.openxmlformats.org/officeDocument/2006/relationships/hyperlink" Target="https://twitter.com/#!/dougcasler1/status/1092456728308834306" TargetMode="External" /><Relationship Id="rId258" Type="http://schemas.openxmlformats.org/officeDocument/2006/relationships/hyperlink" Target="https://twitter.com/#!/ndudley1/status/1092637003965960194" TargetMode="External" /><Relationship Id="rId259" Type="http://schemas.openxmlformats.org/officeDocument/2006/relationships/hyperlink" Target="https://twitter.com/#!/ricktrilsch/status/1092823958011895810" TargetMode="External" /><Relationship Id="rId260" Type="http://schemas.openxmlformats.org/officeDocument/2006/relationships/hyperlink" Target="https://twitter.com/#!/dhplover/status/1092828959811747840" TargetMode="External" /><Relationship Id="rId261" Type="http://schemas.openxmlformats.org/officeDocument/2006/relationships/hyperlink" Target="https://twitter.com/#!/oskyherald/status/1092845346919727105" TargetMode="External" /><Relationship Id="rId262" Type="http://schemas.openxmlformats.org/officeDocument/2006/relationships/hyperlink" Target="https://twitter.com/#!/rationaldoge/status/1092909804194942976" TargetMode="External" /><Relationship Id="rId263" Type="http://schemas.openxmlformats.org/officeDocument/2006/relationships/hyperlink" Target="https://twitter.com/#!/peaz_org/status/1093057739545370624" TargetMode="External" /><Relationship Id="rId264" Type="http://schemas.openxmlformats.org/officeDocument/2006/relationships/hyperlink" Target="https://twitter.com/#!/treehousereal/status/1091756838951874563" TargetMode="External" /><Relationship Id="rId265" Type="http://schemas.openxmlformats.org/officeDocument/2006/relationships/hyperlink" Target="https://twitter.com/#!/treehousereal/status/1093162769816436742" TargetMode="External" /><Relationship Id="rId266" Type="http://schemas.openxmlformats.org/officeDocument/2006/relationships/hyperlink" Target="https://twitter.com/#!/connrecyclers/status/1093189751753134085" TargetMode="External" /><Relationship Id="rId267" Type="http://schemas.openxmlformats.org/officeDocument/2006/relationships/hyperlink" Target="https://twitter.com/#!/pearsesam/status/1093208891565891584" TargetMode="External" /><Relationship Id="rId268" Type="http://schemas.openxmlformats.org/officeDocument/2006/relationships/hyperlink" Target="https://twitter.com/#!/arforcdl/status/1093167836980281344" TargetMode="External" /><Relationship Id="rId269" Type="http://schemas.openxmlformats.org/officeDocument/2006/relationships/hyperlink" Target="https://twitter.com/#!/laurenguilette/status/1093232480260407296" TargetMode="External" /><Relationship Id="rId270" Type="http://schemas.openxmlformats.org/officeDocument/2006/relationships/hyperlink" Target="https://twitter.com/#!/indoorkitty3000/status/1093234665912188928" TargetMode="External" /><Relationship Id="rId271" Type="http://schemas.openxmlformats.org/officeDocument/2006/relationships/hyperlink" Target="https://twitter.com/#!/cyrilmay1/status/1093240402788974592" TargetMode="External" /><Relationship Id="rId272" Type="http://schemas.openxmlformats.org/officeDocument/2006/relationships/hyperlink" Target="https://twitter.com/#!/woburnpatch/status/1093258045994364928" TargetMode="External" /><Relationship Id="rId273" Type="http://schemas.openxmlformats.org/officeDocument/2006/relationships/hyperlink" Target="https://twitter.com/#!/lily_oh_lily_/status/1092910328793321472" TargetMode="External" /><Relationship Id="rId274" Type="http://schemas.openxmlformats.org/officeDocument/2006/relationships/hyperlink" Target="https://twitter.com/#!/lily_oh_lily_/status/1091876152749187072" TargetMode="External" /><Relationship Id="rId275" Type="http://schemas.openxmlformats.org/officeDocument/2006/relationships/hyperlink" Target="https://twitter.com/#!/lily_oh_lily_/status/1093341528376860672" TargetMode="External" /><Relationship Id="rId276" Type="http://schemas.openxmlformats.org/officeDocument/2006/relationships/hyperlink" Target="https://twitter.com/#!/lily_oh_lily_/status/1093339895626493954" TargetMode="External" /><Relationship Id="rId277" Type="http://schemas.openxmlformats.org/officeDocument/2006/relationships/hyperlink" Target="https://twitter.com/#!/connfood/status/1093179148128931840" TargetMode="External" /><Relationship Id="rId278" Type="http://schemas.openxmlformats.org/officeDocument/2006/relationships/hyperlink" Target="https://twitter.com/#!/mountaindairy/status/1093372343257317376" TargetMode="External" /><Relationship Id="rId279" Type="http://schemas.openxmlformats.org/officeDocument/2006/relationships/hyperlink" Target="https://twitter.com/#!/theshipatnorth/status/1093314273110093825" TargetMode="External" /><Relationship Id="rId280" Type="http://schemas.openxmlformats.org/officeDocument/2006/relationships/hyperlink" Target="https://twitter.com/#!/isasenior/status/1093505822527836160" TargetMode="External" /><Relationship Id="rId281" Type="http://schemas.openxmlformats.org/officeDocument/2006/relationships/hyperlink" Target="https://twitter.com/#!/esjpa/status/1093549861805318145" TargetMode="External" /><Relationship Id="rId282" Type="http://schemas.openxmlformats.org/officeDocument/2006/relationships/hyperlink" Target="https://twitter.com/#!/uozerowaste/status/1093567658467848192" TargetMode="External" /><Relationship Id="rId283" Type="http://schemas.openxmlformats.org/officeDocument/2006/relationships/hyperlink" Target="https://twitter.com/#!/stainlessstraw/status/1093589065021046784" TargetMode="External" /><Relationship Id="rId284" Type="http://schemas.openxmlformats.org/officeDocument/2006/relationships/hyperlink" Target="https://twitter.com/#!/daswenson/status/1093699171192893440" TargetMode="External" /><Relationship Id="rId285" Type="http://schemas.openxmlformats.org/officeDocument/2006/relationships/hyperlink" Target="https://twitter.com/#!/nickhoefer/status/1093699677772484608" TargetMode="External" /><Relationship Id="rId286" Type="http://schemas.openxmlformats.org/officeDocument/2006/relationships/hyperlink" Target="https://twitter.com/#!/rollingorganic1/status/1093701306798227456" TargetMode="External" /><Relationship Id="rId287" Type="http://schemas.openxmlformats.org/officeDocument/2006/relationships/hyperlink" Target="https://twitter.com/#!/mrharmerpe/status/1093707105742307334" TargetMode="External" /><Relationship Id="rId288" Type="http://schemas.openxmlformats.org/officeDocument/2006/relationships/hyperlink" Target="https://twitter.com/#!/iaindycarfan/status/1093718505671790592" TargetMode="External" /><Relationship Id="rId289" Type="http://schemas.openxmlformats.org/officeDocument/2006/relationships/hyperlink" Target="https://twitter.com/#!/wasteadvantage/status/1093725789017784320" TargetMode="External" /><Relationship Id="rId290" Type="http://schemas.openxmlformats.org/officeDocument/2006/relationships/hyperlink" Target="https://twitter.com/#!/ehhi/status/1093827086949720064" TargetMode="External" /><Relationship Id="rId291" Type="http://schemas.openxmlformats.org/officeDocument/2006/relationships/hyperlink" Target="https://twitter.com/#!/woc1420am/status/1093843118926061568" TargetMode="External" /><Relationship Id="rId292" Type="http://schemas.openxmlformats.org/officeDocument/2006/relationships/hyperlink" Target="https://twitter.com/#!/jonorcutt/status/1093878986655125506" TargetMode="External" /><Relationship Id="rId293" Type="http://schemas.openxmlformats.org/officeDocument/2006/relationships/hyperlink" Target="https://twitter.com/#!/glenn_mcan/status/1093880081779445761" TargetMode="External" /><Relationship Id="rId294" Type="http://schemas.openxmlformats.org/officeDocument/2006/relationships/hyperlink" Target="https://twitter.com/#!/nygovcuomo/status/1084531955163676677" TargetMode="External" /><Relationship Id="rId295" Type="http://schemas.openxmlformats.org/officeDocument/2006/relationships/hyperlink" Target="https://twitter.com/#!/bradlander/status/1084803854519160832" TargetMode="External" /><Relationship Id="rId296" Type="http://schemas.openxmlformats.org/officeDocument/2006/relationships/hyperlink" Target="https://twitter.com/#!/jennifershirsch/status/1093889277916778496" TargetMode="External" /><Relationship Id="rId297" Type="http://schemas.openxmlformats.org/officeDocument/2006/relationships/hyperlink" Target="https://twitter.com/#!/globegazette/status/1093920910174646273" TargetMode="External" /><Relationship Id="rId298" Type="http://schemas.openxmlformats.org/officeDocument/2006/relationships/hyperlink" Target="https://twitter.com/#!/markhassoregon/status/1093936351412609024" TargetMode="External" /><Relationship Id="rId299" Type="http://schemas.openxmlformats.org/officeDocument/2006/relationships/hyperlink" Target="https://twitter.com/#!/scj/status/1093948090929827840" TargetMode="External" /><Relationship Id="rId300" Type="http://schemas.openxmlformats.org/officeDocument/2006/relationships/hyperlink" Target="https://twitter.com/#!/oregonson/status/1093970164415004672" TargetMode="External" /><Relationship Id="rId301" Type="http://schemas.openxmlformats.org/officeDocument/2006/relationships/hyperlink" Target="https://twitter.com/#!/progressivemrs/status/1094051027907694592" TargetMode="External" /><Relationship Id="rId302" Type="http://schemas.openxmlformats.org/officeDocument/2006/relationships/hyperlink" Target="https://twitter.com/#!/janicebranam1/status/1094062203685220354" TargetMode="External" /><Relationship Id="rId303" Type="http://schemas.openxmlformats.org/officeDocument/2006/relationships/hyperlink" Target="https://twitter.com/#!/legiscanct/status/1094067416366309377" TargetMode="External" /><Relationship Id="rId304" Type="http://schemas.openxmlformats.org/officeDocument/2006/relationships/hyperlink" Target="https://twitter.com/#!/vhd_feminist/status/1094210428471836677" TargetMode="External" /><Relationship Id="rId305" Type="http://schemas.openxmlformats.org/officeDocument/2006/relationships/hyperlink" Target="https://twitter.com/#!/kaylyn60/status/1094222961957994496" TargetMode="External" /><Relationship Id="rId306" Type="http://schemas.openxmlformats.org/officeDocument/2006/relationships/hyperlink" Target="https://twitter.com/#!/iowamsanthrope/status/1094238247939641344" TargetMode="External" /><Relationship Id="rId307" Type="http://schemas.openxmlformats.org/officeDocument/2006/relationships/hyperlink" Target="https://twitter.com/#!/chuckriegle/status/1094338341787656192" TargetMode="External" /><Relationship Id="rId308" Type="http://schemas.openxmlformats.org/officeDocument/2006/relationships/hyperlink" Target="https://twitter.com/#!/buffyb45/status/1094403224319217664" TargetMode="External" /><Relationship Id="rId309" Type="http://schemas.openxmlformats.org/officeDocument/2006/relationships/hyperlink" Target="https://twitter.com/#!/kvossmer/status/1094464414323900416" TargetMode="External" /><Relationship Id="rId310" Type="http://schemas.openxmlformats.org/officeDocument/2006/relationships/hyperlink" Target="https://twitter.com/#!/wallingforddems/status/1094688751807287296" TargetMode="External" /><Relationship Id="rId311" Type="http://schemas.openxmlformats.org/officeDocument/2006/relationships/hyperlink" Target="https://twitter.com/#!/vthousedems/status/1094689657735073792" TargetMode="External" /><Relationship Id="rId312" Type="http://schemas.openxmlformats.org/officeDocument/2006/relationships/hyperlink" Target="https://twitter.com/#!/iknowbo/status/1094745980761567235" TargetMode="External" /><Relationship Id="rId313" Type="http://schemas.openxmlformats.org/officeDocument/2006/relationships/hyperlink" Target="https://twitter.com/#!/alpipkin/status/1094751184722640897" TargetMode="External" /><Relationship Id="rId314" Type="http://schemas.openxmlformats.org/officeDocument/2006/relationships/hyperlink" Target="https://twitter.com/#!/ncelenviro/status/1094762917180911616" TargetMode="External" /><Relationship Id="rId315" Type="http://schemas.openxmlformats.org/officeDocument/2006/relationships/hyperlink" Target="https://twitter.com/#!/repgalonski/status/1094763039897935872" TargetMode="External" /><Relationship Id="rId316" Type="http://schemas.openxmlformats.org/officeDocument/2006/relationships/hyperlink" Target="https://twitter.com/#!/davesilberman/status/1094766682525106177" TargetMode="External" /><Relationship Id="rId317" Type="http://schemas.openxmlformats.org/officeDocument/2006/relationships/hyperlink" Target="https://twitter.com/#!/robinscheu/status/1094688572362371072" TargetMode="External" /><Relationship Id="rId318" Type="http://schemas.openxmlformats.org/officeDocument/2006/relationships/hyperlink" Target="https://twitter.com/#!/acdcvt/status/1094994343163817985" TargetMode="External" /><Relationship Id="rId319" Type="http://schemas.openxmlformats.org/officeDocument/2006/relationships/hyperlink" Target="https://twitter.com/#!/kjan1220/status/1094998355187564544" TargetMode="External" /><Relationship Id="rId320" Type="http://schemas.openxmlformats.org/officeDocument/2006/relationships/hyperlink" Target="https://twitter.com/#!/kglonews/status/1095036045094252544" TargetMode="External" /><Relationship Id="rId321" Type="http://schemas.openxmlformats.org/officeDocument/2006/relationships/hyperlink" Target="https://twitter.com/#!/kiwaradio/status/1095045315181318144" TargetMode="External" /><Relationship Id="rId322" Type="http://schemas.openxmlformats.org/officeDocument/2006/relationships/hyperlink" Target="https://twitter.com/#!/fireprotraining/status/1095051525326540801" TargetMode="External" /><Relationship Id="rId323" Type="http://schemas.openxmlformats.org/officeDocument/2006/relationships/hyperlink" Target="https://twitter.com/#!/nohogwash/status/1095051664984289280" TargetMode="External" /><Relationship Id="rId324" Type="http://schemas.openxmlformats.org/officeDocument/2006/relationships/hyperlink" Target="https://twitter.com/#!/nohogwashnews/status/1095058415561392129" TargetMode="External" /><Relationship Id="rId325" Type="http://schemas.openxmlformats.org/officeDocument/2006/relationships/hyperlink" Target="https://twitter.com/#!/nohogwashgolf/status/1095062847888019457" TargetMode="External" /><Relationship Id="rId326" Type="http://schemas.openxmlformats.org/officeDocument/2006/relationships/hyperlink" Target="https://twitter.com/#!/timtitanium/status/1095063729979428872" TargetMode="External" /><Relationship Id="rId327" Type="http://schemas.openxmlformats.org/officeDocument/2006/relationships/hyperlink" Target="https://twitter.com/#!/nohogwashpod/status/1095064555477221377" TargetMode="External" /><Relationship Id="rId328" Type="http://schemas.openxmlformats.org/officeDocument/2006/relationships/hyperlink" Target="https://twitter.com/#!/mikevonirvin/status/1095051467592032256" TargetMode="External" /><Relationship Id="rId329" Type="http://schemas.openxmlformats.org/officeDocument/2006/relationships/hyperlink" Target="https://twitter.com/#!/tollniche/status/1095065368060743683" TargetMode="External" /><Relationship Id="rId330" Type="http://schemas.openxmlformats.org/officeDocument/2006/relationships/hyperlink" Target="https://twitter.com/#!/wcfcourier/status/1095110277815783425" TargetMode="External" /><Relationship Id="rId331" Type="http://schemas.openxmlformats.org/officeDocument/2006/relationships/hyperlink" Target="https://twitter.com/#!/jgroves/status/1095320824695975937" TargetMode="External" /><Relationship Id="rId332" Type="http://schemas.openxmlformats.org/officeDocument/2006/relationships/hyperlink" Target="https://twitter.com/#!/jgroves/status/1095320994791727104" TargetMode="External" /><Relationship Id="rId333" Type="http://schemas.openxmlformats.org/officeDocument/2006/relationships/hyperlink" Target="https://twitter.com/#!/cbjournal/status/1095321847883878401" TargetMode="External" /><Relationship Id="rId334" Type="http://schemas.openxmlformats.org/officeDocument/2006/relationships/hyperlink" Target="https://twitter.com/#!/iowabar/status/1095352153173049344" TargetMode="External" /><Relationship Id="rId335" Type="http://schemas.openxmlformats.org/officeDocument/2006/relationships/hyperlink" Target="https://twitter.com/#!/simply__zah/status/1095366007340834816" TargetMode="External" /><Relationship Id="rId336" Type="http://schemas.openxmlformats.org/officeDocument/2006/relationships/hyperlink" Target="https://twitter.com/#!/pauldeaton_ia/status/1095016871085121536" TargetMode="External" /><Relationship Id="rId337" Type="http://schemas.openxmlformats.org/officeDocument/2006/relationships/hyperlink" Target="https://twitter.com/#!/lltwing/status/1095049905129881600" TargetMode="External" /><Relationship Id="rId338" Type="http://schemas.openxmlformats.org/officeDocument/2006/relationships/hyperlink" Target="https://twitter.com/#!/staedart/status/1093616911190056965" TargetMode="External" /><Relationship Id="rId339" Type="http://schemas.openxmlformats.org/officeDocument/2006/relationships/hyperlink" Target="https://twitter.com/#!/staedart/status/1095375814810570755" TargetMode="External" /><Relationship Id="rId340" Type="http://schemas.openxmlformats.org/officeDocument/2006/relationships/hyperlink" Target="https://twitter.com/#!/lltwing/status/1095376743651860481" TargetMode="External" /><Relationship Id="rId341" Type="http://schemas.openxmlformats.org/officeDocument/2006/relationships/hyperlink" Target="https://twitter.com/#!/mswconsultants/status/1095406492315017216" TargetMode="External" /><Relationship Id="rId342" Type="http://schemas.openxmlformats.org/officeDocument/2006/relationships/hyperlink" Target="https://twitter.com/#!/recyclinghero/status/1095410043896369152" TargetMode="External" /><Relationship Id="rId343" Type="http://schemas.openxmlformats.org/officeDocument/2006/relationships/hyperlink" Target="https://twitter.com/#!/dcleif/status/1095420804404174849" TargetMode="External" /><Relationship Id="rId344" Type="http://schemas.openxmlformats.org/officeDocument/2006/relationships/hyperlink" Target="https://twitter.com/#!/brad4abi/status/1095449407284219904" TargetMode="External" /><Relationship Id="rId345" Type="http://schemas.openxmlformats.org/officeDocument/2006/relationships/hyperlink" Target="https://twitter.com/#!/brad4abi/status/1093587169673969665" TargetMode="External" /><Relationship Id="rId346" Type="http://schemas.openxmlformats.org/officeDocument/2006/relationships/hyperlink" Target="https://twitter.com/#!/mike4abi/status/1095469774644097024" TargetMode="External" /><Relationship Id="rId347" Type="http://schemas.openxmlformats.org/officeDocument/2006/relationships/hyperlink" Target="https://twitter.com/#!/tonyrios_pr/status/1095494660217294848" TargetMode="External" /><Relationship Id="rId348" Type="http://schemas.openxmlformats.org/officeDocument/2006/relationships/hyperlink" Target="https://twitter.com/#!/billfinchbpt/status/1095546524753379328" TargetMode="External" /><Relationship Id="rId349" Type="http://schemas.openxmlformats.org/officeDocument/2006/relationships/hyperlink" Target="https://twitter.com/#!/cryen4/status/1095554067097681920" TargetMode="External" /><Relationship Id="rId350" Type="http://schemas.openxmlformats.org/officeDocument/2006/relationships/hyperlink" Target="https://twitter.com/#!/joeannh/status/1095665497780174848" TargetMode="External" /><Relationship Id="rId351" Type="http://schemas.openxmlformats.org/officeDocument/2006/relationships/hyperlink" Target="https://twitter.com/#!/lwvneedhamma/status/1095745558613053441" TargetMode="External" /><Relationship Id="rId352" Type="http://schemas.openxmlformats.org/officeDocument/2006/relationships/hyperlink" Target="https://twitter.com/#!/nwecotours/status/1095747413149544448" TargetMode="External" /><Relationship Id="rId353" Type="http://schemas.openxmlformats.org/officeDocument/2006/relationships/hyperlink" Target="https://twitter.com/#!/branbrez/status/1095920895669952512" TargetMode="External" /><Relationship Id="rId354" Type="http://schemas.openxmlformats.org/officeDocument/2006/relationships/hyperlink" Target="https://twitter.com/#!/rrecycling/status/1095417640133242886" TargetMode="External" /><Relationship Id="rId355" Type="http://schemas.openxmlformats.org/officeDocument/2006/relationships/hyperlink" Target="https://twitter.com/#!/wastecounter/status/1095444547058814976" TargetMode="External" /><Relationship Id="rId356" Type="http://schemas.openxmlformats.org/officeDocument/2006/relationships/hyperlink" Target="https://twitter.com/#!/wastecounter/status/1096055688495738881" TargetMode="External" /><Relationship Id="rId357" Type="http://schemas.openxmlformats.org/officeDocument/2006/relationships/hyperlink" Target="https://twitter.com/#!/ltterfreephilly/status/1096058356396118019" TargetMode="External" /><Relationship Id="rId358" Type="http://schemas.openxmlformats.org/officeDocument/2006/relationships/hyperlink" Target="https://twitter.com/#!/gra_zer/status/1096065725213622273" TargetMode="External" /><Relationship Id="rId359" Type="http://schemas.openxmlformats.org/officeDocument/2006/relationships/hyperlink" Target="https://twitter.com/#!/mhartnettradio/status/1096116209425305602" TargetMode="External" /><Relationship Id="rId360" Type="http://schemas.openxmlformats.org/officeDocument/2006/relationships/hyperlink" Target="https://twitter.com/#!/nerecycling/status/1096144600148914176" TargetMode="External" /><Relationship Id="rId361" Type="http://schemas.openxmlformats.org/officeDocument/2006/relationships/hyperlink" Target="https://twitter.com/#!/john_moorman_jr/status/1096162920139055104" TargetMode="External" /><Relationship Id="rId362" Type="http://schemas.openxmlformats.org/officeDocument/2006/relationships/hyperlink" Target="https://twitter.com/#!/wawarah/status/1096272882311749632" TargetMode="External" /><Relationship Id="rId363" Type="http://schemas.openxmlformats.org/officeDocument/2006/relationships/hyperlink" Target="https://twitter.com/#!/ldsdemsoregon/status/1096283391337496577" TargetMode="External" /><Relationship Id="rId364" Type="http://schemas.openxmlformats.org/officeDocument/2006/relationships/hyperlink" Target="https://twitter.com/#!/scrapindustry/status/1093763618489782272" TargetMode="External" /><Relationship Id="rId365" Type="http://schemas.openxmlformats.org/officeDocument/2006/relationships/hyperlink" Target="https://twitter.com/#!/scrapindustry/status/1096300460242132992" TargetMode="External" /><Relationship Id="rId366" Type="http://schemas.openxmlformats.org/officeDocument/2006/relationships/hyperlink" Target="https://twitter.com/#!/uporoff/status/1096411873430437888" TargetMode="External" /><Relationship Id="rId367" Type="http://schemas.openxmlformats.org/officeDocument/2006/relationships/hyperlink" Target="https://twitter.com/#!/iowabottlebill/status/1092562629724459008" TargetMode="External" /><Relationship Id="rId368" Type="http://schemas.openxmlformats.org/officeDocument/2006/relationships/hyperlink" Target="https://twitter.com/#!/iowabottlebill/status/1092899443828015107" TargetMode="External" /><Relationship Id="rId369" Type="http://schemas.openxmlformats.org/officeDocument/2006/relationships/hyperlink" Target="https://twitter.com/#!/iowabottlebill/status/1092567940917018630" TargetMode="External" /><Relationship Id="rId370" Type="http://schemas.openxmlformats.org/officeDocument/2006/relationships/hyperlink" Target="https://twitter.com/#!/iowabottlebill/status/1093553772079562752" TargetMode="External" /><Relationship Id="rId371" Type="http://schemas.openxmlformats.org/officeDocument/2006/relationships/hyperlink" Target="https://twitter.com/#!/iowabottlebill/status/1093633279138426880" TargetMode="External" /><Relationship Id="rId372" Type="http://schemas.openxmlformats.org/officeDocument/2006/relationships/hyperlink" Target="https://twitter.com/#!/jamesqlynch/status/1093688524291887104" TargetMode="External" /><Relationship Id="rId373" Type="http://schemas.openxmlformats.org/officeDocument/2006/relationships/hyperlink" Target="https://twitter.com/#!/gazettedotcom/status/1093658429787389957" TargetMode="External" /><Relationship Id="rId374" Type="http://schemas.openxmlformats.org/officeDocument/2006/relationships/hyperlink" Target="https://twitter.com/#!/iowabottlebill/status/1095022596884697089" TargetMode="External" /><Relationship Id="rId375" Type="http://schemas.openxmlformats.org/officeDocument/2006/relationships/hyperlink" Target="https://twitter.com/#!/iowabottlebill/status/1096481403024359425" TargetMode="External" /><Relationship Id="rId376" Type="http://schemas.openxmlformats.org/officeDocument/2006/relationships/hyperlink" Target="https://twitter.com/#!/radioiowa/status/1095012171526950914" TargetMode="External" /><Relationship Id="rId377" Type="http://schemas.openxmlformats.org/officeDocument/2006/relationships/hyperlink" Target="https://twitter.com/#!/fuelingiowa/status/1095009719549231104" TargetMode="External" /><Relationship Id="rId378" Type="http://schemas.openxmlformats.org/officeDocument/2006/relationships/hyperlink" Target="https://twitter.com/#!/fuelingiowa/status/1095722213313896448" TargetMode="External" /><Relationship Id="rId379" Type="http://schemas.openxmlformats.org/officeDocument/2006/relationships/hyperlink" Target="https://twitter.com/#!/fuelingiowa/status/1096507582150295557" TargetMode="External" /><Relationship Id="rId380" Type="http://schemas.openxmlformats.org/officeDocument/2006/relationships/hyperlink" Target="https://twitter.com/#!/blakeatiowa/status/1096510701131186181" TargetMode="External" /><Relationship Id="rId381" Type="http://schemas.openxmlformats.org/officeDocument/2006/relationships/hyperlink" Target="https://twitter.com/#!/iowabottlebill/status/1092486185082077184" TargetMode="External" /><Relationship Id="rId382" Type="http://schemas.openxmlformats.org/officeDocument/2006/relationships/hyperlink" Target="https://twitter.com/#!/iowabottlebill/status/1092511901840535552" TargetMode="External" /><Relationship Id="rId383" Type="http://schemas.openxmlformats.org/officeDocument/2006/relationships/hyperlink" Target="https://twitter.com/#!/iowabottlebill/status/1092588654718042112" TargetMode="External" /><Relationship Id="rId384" Type="http://schemas.openxmlformats.org/officeDocument/2006/relationships/hyperlink" Target="https://twitter.com/#!/iowabottlebill/status/1093278542308261888" TargetMode="External" /><Relationship Id="rId385" Type="http://schemas.openxmlformats.org/officeDocument/2006/relationships/hyperlink" Target="https://twitter.com/#!/iowabottlebill/status/1094025508734595072" TargetMode="External" /><Relationship Id="rId386" Type="http://schemas.openxmlformats.org/officeDocument/2006/relationships/hyperlink" Target="https://twitter.com/#!/iowabottlebill/status/1094977018217881600" TargetMode="External" /><Relationship Id="rId387" Type="http://schemas.openxmlformats.org/officeDocument/2006/relationships/hyperlink" Target="https://twitter.com/#!/iowabottlebill/status/1095310360347885568" TargetMode="External" /><Relationship Id="rId388" Type="http://schemas.openxmlformats.org/officeDocument/2006/relationships/hyperlink" Target="https://twitter.com/#!/jmeniates/status/1096534262499692546" TargetMode="External" /><Relationship Id="rId389" Type="http://schemas.openxmlformats.org/officeDocument/2006/relationships/hyperlink" Target="https://twitter.com/#!/wastatearchives/status/1096536414588592128" TargetMode="External" /><Relationship Id="rId390" Type="http://schemas.openxmlformats.org/officeDocument/2006/relationships/hyperlink" Target="https://api.twitter.com/1.1/geo/id/61c225139f635563.json" TargetMode="External" /><Relationship Id="rId391" Type="http://schemas.openxmlformats.org/officeDocument/2006/relationships/hyperlink" Target="https://api.twitter.com/1.1/geo/id/1c67f9d9cbae7f69.json" TargetMode="External" /><Relationship Id="rId392" Type="http://schemas.openxmlformats.org/officeDocument/2006/relationships/hyperlink" Target="https://api.twitter.com/1.1/geo/id/1c67f9d9cbae7f69.json" TargetMode="External" /><Relationship Id="rId393" Type="http://schemas.openxmlformats.org/officeDocument/2006/relationships/comments" Target="../comments12.xml" /><Relationship Id="rId394" Type="http://schemas.openxmlformats.org/officeDocument/2006/relationships/vmlDrawing" Target="../drawings/vmlDrawing6.vml" /><Relationship Id="rId395" Type="http://schemas.openxmlformats.org/officeDocument/2006/relationships/table" Target="../tables/table22.xml" /><Relationship Id="rId39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amplinmedia.com/canby-herald-news" TargetMode="External" /><Relationship Id="rId2" Type="http://schemas.openxmlformats.org/officeDocument/2006/relationships/hyperlink" Target="http://www.beavertonvalleytimes.com/" TargetMode="External" /><Relationship Id="rId3" Type="http://schemas.openxmlformats.org/officeDocument/2006/relationships/hyperlink" Target="http://pamplinmedia.com/central-oregonian-news/" TargetMode="External" /><Relationship Id="rId4" Type="http://schemas.openxmlformats.org/officeDocument/2006/relationships/hyperlink" Target="https://t.co/wMVUbXHO8d" TargetMode="External" /><Relationship Id="rId5" Type="http://schemas.openxmlformats.org/officeDocument/2006/relationships/hyperlink" Target="http://t.co/CkP18vigbL" TargetMode="External" /><Relationship Id="rId6" Type="http://schemas.openxmlformats.org/officeDocument/2006/relationships/hyperlink" Target="http://sandypost.com/" TargetMode="External" /><Relationship Id="rId7" Type="http://schemas.openxmlformats.org/officeDocument/2006/relationships/hyperlink" Target="https://t.co/wQQsd2DIAg" TargetMode="External" /><Relationship Id="rId8" Type="http://schemas.openxmlformats.org/officeDocument/2006/relationships/hyperlink" Target="http://t.co/EDJOTZVd40" TargetMode="External" /><Relationship Id="rId9" Type="http://schemas.openxmlformats.org/officeDocument/2006/relationships/hyperlink" Target="https://t.co/4MxUAPuBVv" TargetMode="External" /><Relationship Id="rId10" Type="http://schemas.openxmlformats.org/officeDocument/2006/relationships/hyperlink" Target="https://t.co/skiKbTuict" TargetMode="External" /><Relationship Id="rId11" Type="http://schemas.openxmlformats.org/officeDocument/2006/relationships/hyperlink" Target="http://t.co/bKvqrISjFo" TargetMode="External" /><Relationship Id="rId12" Type="http://schemas.openxmlformats.org/officeDocument/2006/relationships/hyperlink" Target="https://t.co/Xe1J2aonuw" TargetMode="External" /><Relationship Id="rId13" Type="http://schemas.openxmlformats.org/officeDocument/2006/relationships/hyperlink" Target="http://t.co/7Spzuyj5Uc" TargetMode="External" /><Relationship Id="rId14" Type="http://schemas.openxmlformats.org/officeDocument/2006/relationships/hyperlink" Target="https://t.co/Tif0ek3TH1" TargetMode="External" /><Relationship Id="rId15" Type="http://schemas.openxmlformats.org/officeDocument/2006/relationships/hyperlink" Target="http://outsidenewyork.wordpress.com/" TargetMode="External" /><Relationship Id="rId16" Type="http://schemas.openxmlformats.org/officeDocument/2006/relationships/hyperlink" Target="https://t.co/sU9pYiGsT7" TargetMode="External" /><Relationship Id="rId17" Type="http://schemas.openxmlformats.org/officeDocument/2006/relationships/hyperlink" Target="http://washingtoncitypaper.com/" TargetMode="External" /><Relationship Id="rId18" Type="http://schemas.openxmlformats.org/officeDocument/2006/relationships/hyperlink" Target="http://thekojonnamdishow.org/" TargetMode="External" /><Relationship Id="rId19" Type="http://schemas.openxmlformats.org/officeDocument/2006/relationships/hyperlink" Target="http://mprnews.org/" TargetMode="External" /><Relationship Id="rId20" Type="http://schemas.openxmlformats.org/officeDocument/2006/relationships/hyperlink" Target="https://peaz.org/en/" TargetMode="External" /><Relationship Id="rId21" Type="http://schemas.openxmlformats.org/officeDocument/2006/relationships/hyperlink" Target="http://t.co/nPHw9FZMmr" TargetMode="External" /><Relationship Id="rId22" Type="http://schemas.openxmlformats.org/officeDocument/2006/relationships/hyperlink" Target="https://t.co/5pyXRifnUT" TargetMode="External" /><Relationship Id="rId23" Type="http://schemas.openxmlformats.org/officeDocument/2006/relationships/hyperlink" Target="https://t.co/i2SX3Ijs3p" TargetMode="External" /><Relationship Id="rId24" Type="http://schemas.openxmlformats.org/officeDocument/2006/relationships/hyperlink" Target="https://t.co/ql4DHEYHO4" TargetMode="External" /><Relationship Id="rId25" Type="http://schemas.openxmlformats.org/officeDocument/2006/relationships/hyperlink" Target="http://www.betterworldmagic.com/" TargetMode="External" /><Relationship Id="rId26" Type="http://schemas.openxmlformats.org/officeDocument/2006/relationships/hyperlink" Target="https://t.co/4bS5qaMUxV" TargetMode="External" /><Relationship Id="rId27" Type="http://schemas.openxmlformats.org/officeDocument/2006/relationships/hyperlink" Target="http://t.co/AD1HJOUtsG" TargetMode="External" /><Relationship Id="rId28" Type="http://schemas.openxmlformats.org/officeDocument/2006/relationships/hyperlink" Target="https://t.co/fYhp5wNGHZ" TargetMode="External" /><Relationship Id="rId29" Type="http://schemas.openxmlformats.org/officeDocument/2006/relationships/hyperlink" Target="http://senatedemocrats.wa.gov/" TargetMode="External" /><Relationship Id="rId30" Type="http://schemas.openxmlformats.org/officeDocument/2006/relationships/hyperlink" Target="https://t.co/fYhp5wNGHZ" TargetMode="External" /><Relationship Id="rId31" Type="http://schemas.openxmlformats.org/officeDocument/2006/relationships/hyperlink" Target="https://t.co/6zmBRpWvzo" TargetMode="External" /><Relationship Id="rId32" Type="http://schemas.openxmlformats.org/officeDocument/2006/relationships/hyperlink" Target="https://t.co/xsrbmexufZ" TargetMode="External" /><Relationship Id="rId33" Type="http://schemas.openxmlformats.org/officeDocument/2006/relationships/hyperlink" Target="https://t.co/JGJEM9js39" TargetMode="External" /><Relationship Id="rId34" Type="http://schemas.openxmlformats.org/officeDocument/2006/relationships/hyperlink" Target="http://t.co/cRLIhTNJyS" TargetMode="External" /><Relationship Id="rId35" Type="http://schemas.openxmlformats.org/officeDocument/2006/relationships/hyperlink" Target="https://t.co/TKmVZFTbXj" TargetMode="External" /><Relationship Id="rId36" Type="http://schemas.openxmlformats.org/officeDocument/2006/relationships/hyperlink" Target="http://www.ny.gov/social-media-policy" TargetMode="External" /><Relationship Id="rId37" Type="http://schemas.openxmlformats.org/officeDocument/2006/relationships/hyperlink" Target="http://www.iastate.edu/" TargetMode="External" /><Relationship Id="rId38" Type="http://schemas.openxmlformats.org/officeDocument/2006/relationships/hyperlink" Target="http://t.co/ZoSvdSua9D" TargetMode="External" /><Relationship Id="rId39" Type="http://schemas.openxmlformats.org/officeDocument/2006/relationships/hyperlink" Target="https://t.co/8wMxImBzkj" TargetMode="External" /><Relationship Id="rId40" Type="http://schemas.openxmlformats.org/officeDocument/2006/relationships/hyperlink" Target="http://www.theapex.racing/" TargetMode="External" /><Relationship Id="rId41" Type="http://schemas.openxmlformats.org/officeDocument/2006/relationships/hyperlink" Target="https://t.co/jXwla2BUtB" TargetMode="External" /><Relationship Id="rId42" Type="http://schemas.openxmlformats.org/officeDocument/2006/relationships/hyperlink" Target="http://ehhi.org/" TargetMode="External" /><Relationship Id="rId43" Type="http://schemas.openxmlformats.org/officeDocument/2006/relationships/hyperlink" Target="http://t.co/6Rjpu7pg" TargetMode="External" /><Relationship Id="rId44" Type="http://schemas.openxmlformats.org/officeDocument/2006/relationships/hyperlink" Target="https://t.co/N2Kb6HwX5S" TargetMode="External" /><Relationship Id="rId45" Type="http://schemas.openxmlformats.org/officeDocument/2006/relationships/hyperlink" Target="http://t.co/9DsIhmX3Ev" TargetMode="External" /><Relationship Id="rId46" Type="http://schemas.openxmlformats.org/officeDocument/2006/relationships/hyperlink" Target="https://t.co/ZpO0qrp5W5" TargetMode="External" /><Relationship Id="rId47" Type="http://schemas.openxmlformats.org/officeDocument/2006/relationships/hyperlink" Target="https://t.co/GFqNSZ8jzJ" TargetMode="External" /><Relationship Id="rId48" Type="http://schemas.openxmlformats.org/officeDocument/2006/relationships/hyperlink" Target="https://www.landerfornyc.com/" TargetMode="External" /><Relationship Id="rId49" Type="http://schemas.openxmlformats.org/officeDocument/2006/relationships/hyperlink" Target="http://t.co/jB419HqdvN" TargetMode="External" /><Relationship Id="rId50" Type="http://schemas.openxmlformats.org/officeDocument/2006/relationships/hyperlink" Target="https://t.co/hGTslpnI8i" TargetMode="External" /><Relationship Id="rId51" Type="http://schemas.openxmlformats.org/officeDocument/2006/relationships/hyperlink" Target="http://t.co/9s78ZWu9ao" TargetMode="External" /><Relationship Id="rId52" Type="http://schemas.openxmlformats.org/officeDocument/2006/relationships/hyperlink" Target="http://www.siouxcityjournal.com/" TargetMode="External" /><Relationship Id="rId53" Type="http://schemas.openxmlformats.org/officeDocument/2006/relationships/hyperlink" Target="http://cappellimiles.com/" TargetMode="External" /><Relationship Id="rId54" Type="http://schemas.openxmlformats.org/officeDocument/2006/relationships/hyperlink" Target="https://www.facebook.com/congressmandavidcicilline" TargetMode="External" /><Relationship Id="rId55" Type="http://schemas.openxmlformats.org/officeDocument/2006/relationships/hyperlink" Target="http://ac360.com/" TargetMode="External" /><Relationship Id="rId56" Type="http://schemas.openxmlformats.org/officeDocument/2006/relationships/hyperlink" Target="http://t.co/qvCou7UC" TargetMode="External" /><Relationship Id="rId57" Type="http://schemas.openxmlformats.org/officeDocument/2006/relationships/hyperlink" Target="https://t.co/N8d5f8L8nu" TargetMode="External" /><Relationship Id="rId58" Type="http://schemas.openxmlformats.org/officeDocument/2006/relationships/hyperlink" Target="https://twitter.com/GuyEndoreKaiser" TargetMode="External" /><Relationship Id="rId59" Type="http://schemas.openxmlformats.org/officeDocument/2006/relationships/hyperlink" Target="https://t.co/28XdS9BzHt" TargetMode="External" /><Relationship Id="rId60" Type="http://schemas.openxmlformats.org/officeDocument/2006/relationships/hyperlink" Target="http://www.democrats.senate.gov/" TargetMode="External" /><Relationship Id="rId61" Type="http://schemas.openxmlformats.org/officeDocument/2006/relationships/hyperlink" Target="https://t.co/AvknKmkLit" TargetMode="External" /><Relationship Id="rId62" Type="http://schemas.openxmlformats.org/officeDocument/2006/relationships/hyperlink" Target="http://www.billmaher.com/" TargetMode="External" /><Relationship Id="rId63" Type="http://schemas.openxmlformats.org/officeDocument/2006/relationships/hyperlink" Target="https://t.co/qWhFSFzynS" TargetMode="External" /><Relationship Id="rId64" Type="http://schemas.openxmlformats.org/officeDocument/2006/relationships/hyperlink" Target="http://t.co/yRMuG48SS7" TargetMode="External" /><Relationship Id="rId65" Type="http://schemas.openxmlformats.org/officeDocument/2006/relationships/hyperlink" Target="https://t.co/4RmMsZkSkb" TargetMode="External" /><Relationship Id="rId66" Type="http://schemas.openxmlformats.org/officeDocument/2006/relationships/hyperlink" Target="https://m.facebook.com/WallingfordDems/?ref=bookmarks" TargetMode="External" /><Relationship Id="rId67" Type="http://schemas.openxmlformats.org/officeDocument/2006/relationships/hyperlink" Target="http://www.vpr.net/vermontedition" TargetMode="External" /><Relationship Id="rId68" Type="http://schemas.openxmlformats.org/officeDocument/2006/relationships/hyperlink" Target="https://t.co/ftrOpedcbo" TargetMode="External" /><Relationship Id="rId69" Type="http://schemas.openxmlformats.org/officeDocument/2006/relationships/hyperlink" Target="http://iknowbo.com/" TargetMode="External" /><Relationship Id="rId70" Type="http://schemas.openxmlformats.org/officeDocument/2006/relationships/hyperlink" Target="https://t.co/I4ubhJMilQ" TargetMode="External" /><Relationship Id="rId71" Type="http://schemas.openxmlformats.org/officeDocument/2006/relationships/hyperlink" Target="http://t.co/CfcXooStVY" TargetMode="External" /><Relationship Id="rId72" Type="http://schemas.openxmlformats.org/officeDocument/2006/relationships/hyperlink" Target="https://t.co/QfZcEz62XQ" TargetMode="External" /><Relationship Id="rId73" Type="http://schemas.openxmlformats.org/officeDocument/2006/relationships/hyperlink" Target="http://t.co/t0IJ6dJ5Q6" TargetMode="External" /><Relationship Id="rId74" Type="http://schemas.openxmlformats.org/officeDocument/2006/relationships/hyperlink" Target="http://t.co/L4PClbts3b" TargetMode="External" /><Relationship Id="rId75" Type="http://schemas.openxmlformats.org/officeDocument/2006/relationships/hyperlink" Target="http://t.co/81HuIXhDq7" TargetMode="External" /><Relationship Id="rId76" Type="http://schemas.openxmlformats.org/officeDocument/2006/relationships/hyperlink" Target="http://www.fireprotraining.com/" TargetMode="External" /><Relationship Id="rId77" Type="http://schemas.openxmlformats.org/officeDocument/2006/relationships/hyperlink" Target="https://clarity.fm/michaelvonirvin" TargetMode="External" /><Relationship Id="rId78" Type="http://schemas.openxmlformats.org/officeDocument/2006/relationships/hyperlink" Target="http://getrichregardless.com/" TargetMode="External" /><Relationship Id="rId79" Type="http://schemas.openxmlformats.org/officeDocument/2006/relationships/hyperlink" Target="https://forms.aweber.com/form/52/859568152.htm" TargetMode="External" /><Relationship Id="rId80" Type="http://schemas.openxmlformats.org/officeDocument/2006/relationships/hyperlink" Target="https://t.co/9FJAsLvF3G" TargetMode="External" /><Relationship Id="rId81" Type="http://schemas.openxmlformats.org/officeDocument/2006/relationships/hyperlink" Target="http://getrichregardless.com/" TargetMode="External" /><Relationship Id="rId82" Type="http://schemas.openxmlformats.org/officeDocument/2006/relationships/hyperlink" Target="http://getrichregardless.com/" TargetMode="External" /><Relationship Id="rId83" Type="http://schemas.openxmlformats.org/officeDocument/2006/relationships/hyperlink" Target="https://t.co/9FJAsLvF3G" TargetMode="External" /><Relationship Id="rId84" Type="http://schemas.openxmlformats.org/officeDocument/2006/relationships/hyperlink" Target="http://t.co/87zpONql4o" TargetMode="External" /><Relationship Id="rId85" Type="http://schemas.openxmlformats.org/officeDocument/2006/relationships/hyperlink" Target="http://t.co/zL7CcFe8HM" TargetMode="External" /><Relationship Id="rId86" Type="http://schemas.openxmlformats.org/officeDocument/2006/relationships/hyperlink" Target="https://t.co/MMNfL4PNop" TargetMode="External" /><Relationship Id="rId87" Type="http://schemas.openxmlformats.org/officeDocument/2006/relationships/hyperlink" Target="http://www.corridorbusiness.com/" TargetMode="External" /><Relationship Id="rId88" Type="http://schemas.openxmlformats.org/officeDocument/2006/relationships/hyperlink" Target="http://t.co/aPoCwVblc3" TargetMode="External" /><Relationship Id="rId89" Type="http://schemas.openxmlformats.org/officeDocument/2006/relationships/hyperlink" Target="https://t.co/OaT3NdD1v8" TargetMode="External" /><Relationship Id="rId90" Type="http://schemas.openxmlformats.org/officeDocument/2006/relationships/hyperlink" Target="https://www.prmedesign.com/" TargetMode="External" /><Relationship Id="rId91" Type="http://schemas.openxmlformats.org/officeDocument/2006/relationships/hyperlink" Target="https://t.co/A9zcWP7Mal" TargetMode="External" /><Relationship Id="rId92" Type="http://schemas.openxmlformats.org/officeDocument/2006/relationships/hyperlink" Target="https://t.co/LN8J56kg9y" TargetMode="External" /><Relationship Id="rId93" Type="http://schemas.openxmlformats.org/officeDocument/2006/relationships/hyperlink" Target="https://t.co/Cf4pkHJpKv" TargetMode="External" /><Relationship Id="rId94" Type="http://schemas.openxmlformats.org/officeDocument/2006/relationships/hyperlink" Target="https://t.co/2KKKNWjS5z" TargetMode="External" /><Relationship Id="rId95" Type="http://schemas.openxmlformats.org/officeDocument/2006/relationships/hyperlink" Target="https://t.co/Aj5hNVOFXs" TargetMode="External" /><Relationship Id="rId96" Type="http://schemas.openxmlformats.org/officeDocument/2006/relationships/hyperlink" Target="https://t.co/L8zJv6Fses" TargetMode="External" /><Relationship Id="rId97" Type="http://schemas.openxmlformats.org/officeDocument/2006/relationships/hyperlink" Target="http://www.iowaabi.org/" TargetMode="External" /><Relationship Id="rId98" Type="http://schemas.openxmlformats.org/officeDocument/2006/relationships/hyperlink" Target="http://t.co/nD812ZE6zP" TargetMode="External" /><Relationship Id="rId99" Type="http://schemas.openxmlformats.org/officeDocument/2006/relationships/hyperlink" Target="https://t.co/0XaSq5J0y2" TargetMode="External" /><Relationship Id="rId100" Type="http://schemas.openxmlformats.org/officeDocument/2006/relationships/hyperlink" Target="http://t.co/GCGxpuZzow" TargetMode="External" /><Relationship Id="rId101" Type="http://schemas.openxmlformats.org/officeDocument/2006/relationships/hyperlink" Target="https://t.co/PtiDOXeyZU" TargetMode="External" /><Relationship Id="rId102" Type="http://schemas.openxmlformats.org/officeDocument/2006/relationships/hyperlink" Target="https://t.co/GFKGpLxQ68" TargetMode="External" /><Relationship Id="rId103" Type="http://schemas.openxmlformats.org/officeDocument/2006/relationships/hyperlink" Target="https://t.co/sy4kjTvlRE" TargetMode="External" /><Relationship Id="rId104" Type="http://schemas.openxmlformats.org/officeDocument/2006/relationships/hyperlink" Target="https://t.co/QAEKfaAoC8" TargetMode="External" /><Relationship Id="rId105" Type="http://schemas.openxmlformats.org/officeDocument/2006/relationships/hyperlink" Target="http://t.co/DpmoJWuE6H" TargetMode="External" /><Relationship Id="rId106" Type="http://schemas.openxmlformats.org/officeDocument/2006/relationships/hyperlink" Target="https://t.co/WSQdelYfMY" TargetMode="External" /><Relationship Id="rId107" Type="http://schemas.openxmlformats.org/officeDocument/2006/relationships/hyperlink" Target="http://www.timesfreepress.com/" TargetMode="External" /><Relationship Id="rId108" Type="http://schemas.openxmlformats.org/officeDocument/2006/relationships/hyperlink" Target="http://t.co/0v0oscO0iO" TargetMode="External" /><Relationship Id="rId109" Type="http://schemas.openxmlformats.org/officeDocument/2006/relationships/hyperlink" Target="http://t.co/HFPyl9SJND" TargetMode="External" /><Relationship Id="rId110" Type="http://schemas.openxmlformats.org/officeDocument/2006/relationships/hyperlink" Target="https://t.co/Rte8afWABb" TargetMode="External" /><Relationship Id="rId111" Type="http://schemas.openxmlformats.org/officeDocument/2006/relationships/hyperlink" Target="http://t.co/kGg2inZu1y" TargetMode="External" /><Relationship Id="rId112" Type="http://schemas.openxmlformats.org/officeDocument/2006/relationships/hyperlink" Target="https://t.co/l1zKlTUG8R" TargetMode="External" /><Relationship Id="rId113" Type="http://schemas.openxmlformats.org/officeDocument/2006/relationships/hyperlink" Target="https://www.facebook.com/repmarygaskill/" TargetMode="External" /><Relationship Id="rId114" Type="http://schemas.openxmlformats.org/officeDocument/2006/relationships/hyperlink" Target="http://t.co/KLwTTv8TGS" TargetMode="External" /><Relationship Id="rId115" Type="http://schemas.openxmlformats.org/officeDocument/2006/relationships/hyperlink" Target="http://t.co/0lleBnf8wL" TargetMode="External" /><Relationship Id="rId116" Type="http://schemas.openxmlformats.org/officeDocument/2006/relationships/hyperlink" Target="https://t.co/SPeb2xY49L" TargetMode="External" /><Relationship Id="rId117" Type="http://schemas.openxmlformats.org/officeDocument/2006/relationships/hyperlink" Target="http://t.co/4LTw0rjxp7" TargetMode="External" /><Relationship Id="rId118" Type="http://schemas.openxmlformats.org/officeDocument/2006/relationships/hyperlink" Target="https://t.co/lnkE5EsSNQ" TargetMode="External" /><Relationship Id="rId119" Type="http://schemas.openxmlformats.org/officeDocument/2006/relationships/hyperlink" Target="https://t.co/hsQ1Zr8bvr" TargetMode="External" /><Relationship Id="rId120" Type="http://schemas.openxmlformats.org/officeDocument/2006/relationships/hyperlink" Target="http://t.co/3OzMc6XWwN" TargetMode="External" /><Relationship Id="rId121" Type="http://schemas.openxmlformats.org/officeDocument/2006/relationships/hyperlink" Target="https://pbs.twimg.com/profile_banners/297673970/1485375532" TargetMode="External" /><Relationship Id="rId122" Type="http://schemas.openxmlformats.org/officeDocument/2006/relationships/hyperlink" Target="https://pbs.twimg.com/profile_banners/67451138/1485917820" TargetMode="External" /><Relationship Id="rId123" Type="http://schemas.openxmlformats.org/officeDocument/2006/relationships/hyperlink" Target="https://pbs.twimg.com/profile_banners/824023677586898945/1485297896" TargetMode="External" /><Relationship Id="rId124" Type="http://schemas.openxmlformats.org/officeDocument/2006/relationships/hyperlink" Target="https://pbs.twimg.com/profile_banners/18605189/1511837499" TargetMode="External" /><Relationship Id="rId125" Type="http://schemas.openxmlformats.org/officeDocument/2006/relationships/hyperlink" Target="https://pbs.twimg.com/profile_banners/91043284/1421781109" TargetMode="External" /><Relationship Id="rId126" Type="http://schemas.openxmlformats.org/officeDocument/2006/relationships/hyperlink" Target="https://pbs.twimg.com/profile_banners/3222531218/1432230499" TargetMode="External" /><Relationship Id="rId127" Type="http://schemas.openxmlformats.org/officeDocument/2006/relationships/hyperlink" Target="https://pbs.twimg.com/profile_banners/2969919612/1443131859" TargetMode="External" /><Relationship Id="rId128" Type="http://schemas.openxmlformats.org/officeDocument/2006/relationships/hyperlink" Target="https://pbs.twimg.com/profile_banners/208886232/1542904221" TargetMode="External" /><Relationship Id="rId129" Type="http://schemas.openxmlformats.org/officeDocument/2006/relationships/hyperlink" Target="https://pbs.twimg.com/profile_banners/276627571/1420595837" TargetMode="External" /><Relationship Id="rId130" Type="http://schemas.openxmlformats.org/officeDocument/2006/relationships/hyperlink" Target="https://pbs.twimg.com/profile_banners/15152977/1439753390" TargetMode="External" /><Relationship Id="rId131" Type="http://schemas.openxmlformats.org/officeDocument/2006/relationships/hyperlink" Target="https://pbs.twimg.com/profile_banners/22815691/1440002211" TargetMode="External" /><Relationship Id="rId132" Type="http://schemas.openxmlformats.org/officeDocument/2006/relationships/hyperlink" Target="https://pbs.twimg.com/profile_banners/163607367/1393449613" TargetMode="External" /><Relationship Id="rId133" Type="http://schemas.openxmlformats.org/officeDocument/2006/relationships/hyperlink" Target="https://pbs.twimg.com/profile_banners/714912676040675328/1459284643" TargetMode="External" /><Relationship Id="rId134" Type="http://schemas.openxmlformats.org/officeDocument/2006/relationships/hyperlink" Target="https://pbs.twimg.com/profile_banners/493585539/1449766387" TargetMode="External" /><Relationship Id="rId135" Type="http://schemas.openxmlformats.org/officeDocument/2006/relationships/hyperlink" Target="https://pbs.twimg.com/profile_banners/62671780/1483481395" TargetMode="External" /><Relationship Id="rId136" Type="http://schemas.openxmlformats.org/officeDocument/2006/relationships/hyperlink" Target="https://pbs.twimg.com/profile_banners/123615190/1491526002" TargetMode="External" /><Relationship Id="rId137" Type="http://schemas.openxmlformats.org/officeDocument/2006/relationships/hyperlink" Target="https://pbs.twimg.com/profile_banners/1016865215328149504/1531275329" TargetMode="External" /><Relationship Id="rId138" Type="http://schemas.openxmlformats.org/officeDocument/2006/relationships/hyperlink" Target="https://pbs.twimg.com/profile_banners/257969921/1496205821" TargetMode="External" /><Relationship Id="rId139" Type="http://schemas.openxmlformats.org/officeDocument/2006/relationships/hyperlink" Target="https://pbs.twimg.com/profile_banners/821898744/1544883455" TargetMode="External" /><Relationship Id="rId140" Type="http://schemas.openxmlformats.org/officeDocument/2006/relationships/hyperlink" Target="https://pbs.twimg.com/profile_banners/46032914/1530521006" TargetMode="External" /><Relationship Id="rId141" Type="http://schemas.openxmlformats.org/officeDocument/2006/relationships/hyperlink" Target="https://pbs.twimg.com/profile_banners/4435561703/1515771425" TargetMode="External" /><Relationship Id="rId142" Type="http://schemas.openxmlformats.org/officeDocument/2006/relationships/hyperlink" Target="https://pbs.twimg.com/profile_banners/16005023/1531435491" TargetMode="External" /><Relationship Id="rId143" Type="http://schemas.openxmlformats.org/officeDocument/2006/relationships/hyperlink" Target="https://pbs.twimg.com/profile_banners/14437161/1484250887" TargetMode="External" /><Relationship Id="rId144" Type="http://schemas.openxmlformats.org/officeDocument/2006/relationships/hyperlink" Target="https://pbs.twimg.com/profile_banners/14848798/1414007345" TargetMode="External" /><Relationship Id="rId145" Type="http://schemas.openxmlformats.org/officeDocument/2006/relationships/hyperlink" Target="https://pbs.twimg.com/profile_banners/65052733/1479112544" TargetMode="External" /><Relationship Id="rId146" Type="http://schemas.openxmlformats.org/officeDocument/2006/relationships/hyperlink" Target="https://pbs.twimg.com/profile_banners/376859258/1433257403" TargetMode="External" /><Relationship Id="rId147" Type="http://schemas.openxmlformats.org/officeDocument/2006/relationships/hyperlink" Target="https://pbs.twimg.com/profile_banners/2450485760/1506010821" TargetMode="External" /><Relationship Id="rId148" Type="http://schemas.openxmlformats.org/officeDocument/2006/relationships/hyperlink" Target="https://pbs.twimg.com/profile_banners/15965292/1547566848" TargetMode="External" /><Relationship Id="rId149" Type="http://schemas.openxmlformats.org/officeDocument/2006/relationships/hyperlink" Target="https://pbs.twimg.com/profile_banners/955716379424051200/1522401001" TargetMode="External" /><Relationship Id="rId150" Type="http://schemas.openxmlformats.org/officeDocument/2006/relationships/hyperlink" Target="https://pbs.twimg.com/profile_banners/1372759542/1547511871" TargetMode="External" /><Relationship Id="rId151" Type="http://schemas.openxmlformats.org/officeDocument/2006/relationships/hyperlink" Target="https://pbs.twimg.com/profile_banners/795774226154291201/1505318275" TargetMode="External" /><Relationship Id="rId152" Type="http://schemas.openxmlformats.org/officeDocument/2006/relationships/hyperlink" Target="https://pbs.twimg.com/profile_banners/735545017469657089/1464273412" TargetMode="External" /><Relationship Id="rId153" Type="http://schemas.openxmlformats.org/officeDocument/2006/relationships/hyperlink" Target="https://pbs.twimg.com/profile_banners/3140881618/1498901715" TargetMode="External" /><Relationship Id="rId154" Type="http://schemas.openxmlformats.org/officeDocument/2006/relationships/hyperlink" Target="https://pbs.twimg.com/profile_banners/1085638535766573056/1547677426" TargetMode="External" /><Relationship Id="rId155" Type="http://schemas.openxmlformats.org/officeDocument/2006/relationships/hyperlink" Target="https://pbs.twimg.com/profile_banners/421592997/1515037652" TargetMode="External" /><Relationship Id="rId156" Type="http://schemas.openxmlformats.org/officeDocument/2006/relationships/hyperlink" Target="https://pbs.twimg.com/profile_banners/976555712485756928/1529514069" TargetMode="External" /><Relationship Id="rId157" Type="http://schemas.openxmlformats.org/officeDocument/2006/relationships/hyperlink" Target="https://pbs.twimg.com/profile_banners/56816552/1548815957" TargetMode="External" /><Relationship Id="rId158" Type="http://schemas.openxmlformats.org/officeDocument/2006/relationships/hyperlink" Target="https://pbs.twimg.com/profile_banners/580577328/1415843604" TargetMode="External" /><Relationship Id="rId159" Type="http://schemas.openxmlformats.org/officeDocument/2006/relationships/hyperlink" Target="https://pbs.twimg.com/profile_banners/158854380/1353504258" TargetMode="External" /><Relationship Id="rId160" Type="http://schemas.openxmlformats.org/officeDocument/2006/relationships/hyperlink" Target="https://pbs.twimg.com/profile_banners/2530758806/1406589741" TargetMode="External" /><Relationship Id="rId161" Type="http://schemas.openxmlformats.org/officeDocument/2006/relationships/hyperlink" Target="https://pbs.twimg.com/profile_banners/214609524/1404333150" TargetMode="External" /><Relationship Id="rId162" Type="http://schemas.openxmlformats.org/officeDocument/2006/relationships/hyperlink" Target="https://pbs.twimg.com/profile_banners/1009489969/1411513785" TargetMode="External" /><Relationship Id="rId163" Type="http://schemas.openxmlformats.org/officeDocument/2006/relationships/hyperlink" Target="https://pbs.twimg.com/profile_banners/16189392/1516639829" TargetMode="External" /><Relationship Id="rId164" Type="http://schemas.openxmlformats.org/officeDocument/2006/relationships/hyperlink" Target="https://pbs.twimg.com/profile_banners/1077214808/1527091652" TargetMode="External" /><Relationship Id="rId165" Type="http://schemas.openxmlformats.org/officeDocument/2006/relationships/hyperlink" Target="https://pbs.twimg.com/profile_banners/16659899/1401563735" TargetMode="External" /><Relationship Id="rId166" Type="http://schemas.openxmlformats.org/officeDocument/2006/relationships/hyperlink" Target="https://pbs.twimg.com/profile_banners/2734261099/1475435827" TargetMode="External" /><Relationship Id="rId167" Type="http://schemas.openxmlformats.org/officeDocument/2006/relationships/hyperlink" Target="https://pbs.twimg.com/profile_banners/898236492266565636/1528213438" TargetMode="External" /><Relationship Id="rId168" Type="http://schemas.openxmlformats.org/officeDocument/2006/relationships/hyperlink" Target="https://pbs.twimg.com/profile_banners/1055517668802023424/1540499417" TargetMode="External" /><Relationship Id="rId169" Type="http://schemas.openxmlformats.org/officeDocument/2006/relationships/hyperlink" Target="https://pbs.twimg.com/profile_banners/1088196043752128512/1548283666" TargetMode="External" /><Relationship Id="rId170" Type="http://schemas.openxmlformats.org/officeDocument/2006/relationships/hyperlink" Target="https://pbs.twimg.com/profile_banners/974642804/1363275232" TargetMode="External" /><Relationship Id="rId171" Type="http://schemas.openxmlformats.org/officeDocument/2006/relationships/hyperlink" Target="https://pbs.twimg.com/profile_banners/1014283798698053632/1548581343" TargetMode="External" /><Relationship Id="rId172" Type="http://schemas.openxmlformats.org/officeDocument/2006/relationships/hyperlink" Target="https://pbs.twimg.com/profile_banners/232268199/1547652512" TargetMode="External" /><Relationship Id="rId173" Type="http://schemas.openxmlformats.org/officeDocument/2006/relationships/hyperlink" Target="https://pbs.twimg.com/profile_banners/259052329/1543117341" TargetMode="External" /><Relationship Id="rId174" Type="http://schemas.openxmlformats.org/officeDocument/2006/relationships/hyperlink" Target="https://pbs.twimg.com/profile_banners/211258879/1485450052" TargetMode="External" /><Relationship Id="rId175" Type="http://schemas.openxmlformats.org/officeDocument/2006/relationships/hyperlink" Target="https://pbs.twimg.com/profile_banners/17006101/1405272960" TargetMode="External" /><Relationship Id="rId176" Type="http://schemas.openxmlformats.org/officeDocument/2006/relationships/hyperlink" Target="https://pbs.twimg.com/profile_banners/706873110608355329/1488986029" TargetMode="External" /><Relationship Id="rId177" Type="http://schemas.openxmlformats.org/officeDocument/2006/relationships/hyperlink" Target="https://pbs.twimg.com/profile_banners/801227691689185281/1490386162" TargetMode="External" /><Relationship Id="rId178" Type="http://schemas.openxmlformats.org/officeDocument/2006/relationships/hyperlink" Target="https://pbs.twimg.com/profile_banners/273710154/1368341709" TargetMode="External" /><Relationship Id="rId179" Type="http://schemas.openxmlformats.org/officeDocument/2006/relationships/hyperlink" Target="https://pbs.twimg.com/profile_banners/2194432388/1537389680" TargetMode="External" /><Relationship Id="rId180" Type="http://schemas.openxmlformats.org/officeDocument/2006/relationships/hyperlink" Target="https://pbs.twimg.com/profile_banners/58947110/1500336116" TargetMode="External" /><Relationship Id="rId181" Type="http://schemas.openxmlformats.org/officeDocument/2006/relationships/hyperlink" Target="https://pbs.twimg.com/profile_banners/91202207/1517867891" TargetMode="External" /><Relationship Id="rId182" Type="http://schemas.openxmlformats.org/officeDocument/2006/relationships/hyperlink" Target="https://pbs.twimg.com/profile_banners/69663748/1492451172" TargetMode="External" /><Relationship Id="rId183" Type="http://schemas.openxmlformats.org/officeDocument/2006/relationships/hyperlink" Target="https://pbs.twimg.com/profile_banners/18713552/1502222318" TargetMode="External" /><Relationship Id="rId184" Type="http://schemas.openxmlformats.org/officeDocument/2006/relationships/hyperlink" Target="https://pbs.twimg.com/profile_banners/19170880/1479679359" TargetMode="External" /><Relationship Id="rId185" Type="http://schemas.openxmlformats.org/officeDocument/2006/relationships/hyperlink" Target="https://pbs.twimg.com/profile_banners/26409209/1513135009" TargetMode="External" /><Relationship Id="rId186" Type="http://schemas.openxmlformats.org/officeDocument/2006/relationships/hyperlink" Target="https://pbs.twimg.com/profile_banners/2340594169/1486474453" TargetMode="External" /><Relationship Id="rId187" Type="http://schemas.openxmlformats.org/officeDocument/2006/relationships/hyperlink" Target="https://pbs.twimg.com/profile_banners/121231327/1451942035" TargetMode="External" /><Relationship Id="rId188" Type="http://schemas.openxmlformats.org/officeDocument/2006/relationships/hyperlink" Target="https://pbs.twimg.com/profile_banners/227829941/1375730121" TargetMode="External" /><Relationship Id="rId189" Type="http://schemas.openxmlformats.org/officeDocument/2006/relationships/hyperlink" Target="https://pbs.twimg.com/profile_banners/101708194/1463608451" TargetMode="External" /><Relationship Id="rId190" Type="http://schemas.openxmlformats.org/officeDocument/2006/relationships/hyperlink" Target="https://pbs.twimg.com/profile_banners/297691236/1543857177" TargetMode="External" /><Relationship Id="rId191" Type="http://schemas.openxmlformats.org/officeDocument/2006/relationships/hyperlink" Target="https://pbs.twimg.com/profile_banners/12663042/1399993964" TargetMode="External" /><Relationship Id="rId192" Type="http://schemas.openxmlformats.org/officeDocument/2006/relationships/hyperlink" Target="https://pbs.twimg.com/profile_banners/76144212/1507763506" TargetMode="External" /><Relationship Id="rId193" Type="http://schemas.openxmlformats.org/officeDocument/2006/relationships/hyperlink" Target="https://pbs.twimg.com/profile_banners/462143773/1550148974" TargetMode="External" /><Relationship Id="rId194" Type="http://schemas.openxmlformats.org/officeDocument/2006/relationships/hyperlink" Target="https://pbs.twimg.com/profile_banners/227837742/1531513304" TargetMode="External" /><Relationship Id="rId195" Type="http://schemas.openxmlformats.org/officeDocument/2006/relationships/hyperlink" Target="https://pbs.twimg.com/profile_banners/104704879/1416558268" TargetMode="External" /><Relationship Id="rId196" Type="http://schemas.openxmlformats.org/officeDocument/2006/relationships/hyperlink" Target="https://pbs.twimg.com/profile_banners/3212898292/1478282694" TargetMode="External" /><Relationship Id="rId197" Type="http://schemas.openxmlformats.org/officeDocument/2006/relationships/hyperlink" Target="https://pbs.twimg.com/profile_banners/26579715/1452578839" TargetMode="External" /><Relationship Id="rId198" Type="http://schemas.openxmlformats.org/officeDocument/2006/relationships/hyperlink" Target="https://pbs.twimg.com/profile_banners/177335809/1367395203" TargetMode="External" /><Relationship Id="rId199" Type="http://schemas.openxmlformats.org/officeDocument/2006/relationships/hyperlink" Target="https://pbs.twimg.com/profile_banners/2279492251/1389037187" TargetMode="External" /><Relationship Id="rId200" Type="http://schemas.openxmlformats.org/officeDocument/2006/relationships/hyperlink" Target="https://pbs.twimg.com/profile_banners/964237730308919298/1525812274" TargetMode="External" /><Relationship Id="rId201" Type="http://schemas.openxmlformats.org/officeDocument/2006/relationships/hyperlink" Target="https://pbs.twimg.com/profile_banners/2217811148/1406331189" TargetMode="External" /><Relationship Id="rId202" Type="http://schemas.openxmlformats.org/officeDocument/2006/relationships/hyperlink" Target="https://pbs.twimg.com/profile_banners/793535199258615808/1499908524" TargetMode="External" /><Relationship Id="rId203" Type="http://schemas.openxmlformats.org/officeDocument/2006/relationships/hyperlink" Target="https://pbs.twimg.com/profile_banners/317174131/1404012243" TargetMode="External" /><Relationship Id="rId204" Type="http://schemas.openxmlformats.org/officeDocument/2006/relationships/hyperlink" Target="https://pbs.twimg.com/profile_banners/73238146/1531140003" TargetMode="External" /><Relationship Id="rId205" Type="http://schemas.openxmlformats.org/officeDocument/2006/relationships/hyperlink" Target="https://pbs.twimg.com/profile_banners/14615871/1549291600" TargetMode="External" /><Relationship Id="rId206" Type="http://schemas.openxmlformats.org/officeDocument/2006/relationships/hyperlink" Target="https://pbs.twimg.com/profile_banners/19697415/1545246150" TargetMode="External" /><Relationship Id="rId207" Type="http://schemas.openxmlformats.org/officeDocument/2006/relationships/hyperlink" Target="https://pbs.twimg.com/profile_banners/450044885/1483818756" TargetMode="External" /><Relationship Id="rId208" Type="http://schemas.openxmlformats.org/officeDocument/2006/relationships/hyperlink" Target="https://pbs.twimg.com/profile_banners/2617494257/1503543222" TargetMode="External" /><Relationship Id="rId209" Type="http://schemas.openxmlformats.org/officeDocument/2006/relationships/hyperlink" Target="https://pbs.twimg.com/profile_banners/1558484899/1372613243" TargetMode="External" /><Relationship Id="rId210" Type="http://schemas.openxmlformats.org/officeDocument/2006/relationships/hyperlink" Target="https://pbs.twimg.com/profile_banners/977558150/1549897189" TargetMode="External" /><Relationship Id="rId211" Type="http://schemas.openxmlformats.org/officeDocument/2006/relationships/hyperlink" Target="https://pbs.twimg.com/profile_banners/50764984/1547163549" TargetMode="External" /><Relationship Id="rId212" Type="http://schemas.openxmlformats.org/officeDocument/2006/relationships/hyperlink" Target="https://pbs.twimg.com/profile_banners/949452662315069440/1525491029" TargetMode="External" /><Relationship Id="rId213" Type="http://schemas.openxmlformats.org/officeDocument/2006/relationships/hyperlink" Target="https://pbs.twimg.com/profile_banners/2921348963/1501272179" TargetMode="External" /><Relationship Id="rId214" Type="http://schemas.openxmlformats.org/officeDocument/2006/relationships/hyperlink" Target="https://pbs.twimg.com/profile_banners/894454766/1386625048" TargetMode="External" /><Relationship Id="rId215" Type="http://schemas.openxmlformats.org/officeDocument/2006/relationships/hyperlink" Target="https://pbs.twimg.com/profile_banners/1063156071613767687/1550153863" TargetMode="External" /><Relationship Id="rId216" Type="http://schemas.openxmlformats.org/officeDocument/2006/relationships/hyperlink" Target="https://pbs.twimg.com/profile_banners/25713562/1396999951" TargetMode="External" /><Relationship Id="rId217" Type="http://schemas.openxmlformats.org/officeDocument/2006/relationships/hyperlink" Target="https://pbs.twimg.com/profile_banners/76402582/1398190659" TargetMode="External" /><Relationship Id="rId218" Type="http://schemas.openxmlformats.org/officeDocument/2006/relationships/hyperlink" Target="https://pbs.twimg.com/profile_banners/2639835535/1548146487" TargetMode="External" /><Relationship Id="rId219" Type="http://schemas.openxmlformats.org/officeDocument/2006/relationships/hyperlink" Target="https://pbs.twimg.com/profile_banners/373111376/1541692766" TargetMode="External" /><Relationship Id="rId220" Type="http://schemas.openxmlformats.org/officeDocument/2006/relationships/hyperlink" Target="https://pbs.twimg.com/profile_banners/871214347808260096/1521767087" TargetMode="External" /><Relationship Id="rId221" Type="http://schemas.openxmlformats.org/officeDocument/2006/relationships/hyperlink" Target="https://pbs.twimg.com/profile_banners/430187862/1529681123" TargetMode="External" /><Relationship Id="rId222" Type="http://schemas.openxmlformats.org/officeDocument/2006/relationships/hyperlink" Target="https://pbs.twimg.com/profile_banners/875722748206751744/1497623860" TargetMode="External" /><Relationship Id="rId223" Type="http://schemas.openxmlformats.org/officeDocument/2006/relationships/hyperlink" Target="https://pbs.twimg.com/profile_banners/211510950/1540904820" TargetMode="External" /><Relationship Id="rId224" Type="http://schemas.openxmlformats.org/officeDocument/2006/relationships/hyperlink" Target="https://pbs.twimg.com/profile_banners/806369681942736896/1481088883" TargetMode="External" /><Relationship Id="rId225" Type="http://schemas.openxmlformats.org/officeDocument/2006/relationships/hyperlink" Target="https://pbs.twimg.com/profile_banners/21213091/1430503817" TargetMode="External" /><Relationship Id="rId226" Type="http://schemas.openxmlformats.org/officeDocument/2006/relationships/hyperlink" Target="https://pbs.twimg.com/profile_banners/30856026/1453236968" TargetMode="External" /><Relationship Id="rId227" Type="http://schemas.openxmlformats.org/officeDocument/2006/relationships/hyperlink" Target="https://pbs.twimg.com/profile_banners/941815363481808896/1535673353" TargetMode="External" /><Relationship Id="rId228" Type="http://schemas.openxmlformats.org/officeDocument/2006/relationships/hyperlink" Target="https://pbs.twimg.com/profile_banners/320873824/1548022768" TargetMode="External" /><Relationship Id="rId229" Type="http://schemas.openxmlformats.org/officeDocument/2006/relationships/hyperlink" Target="https://pbs.twimg.com/profile_banners/768626246938988544/1548024207" TargetMode="External" /><Relationship Id="rId230" Type="http://schemas.openxmlformats.org/officeDocument/2006/relationships/hyperlink" Target="https://pbs.twimg.com/profile_banners/938857217742086144/1541773538" TargetMode="External" /><Relationship Id="rId231" Type="http://schemas.openxmlformats.org/officeDocument/2006/relationships/hyperlink" Target="https://pbs.twimg.com/profile_banners/979159556407296006/1522284916" TargetMode="External" /><Relationship Id="rId232" Type="http://schemas.openxmlformats.org/officeDocument/2006/relationships/hyperlink" Target="https://pbs.twimg.com/profile_banners/954842338794274816/1517075720" TargetMode="External" /><Relationship Id="rId233" Type="http://schemas.openxmlformats.org/officeDocument/2006/relationships/hyperlink" Target="https://pbs.twimg.com/profile_banners/941838575166992385/1519486101" TargetMode="External" /><Relationship Id="rId234" Type="http://schemas.openxmlformats.org/officeDocument/2006/relationships/hyperlink" Target="https://pbs.twimg.com/profile_banners/938990808950124545/1519350846" TargetMode="External" /><Relationship Id="rId235" Type="http://schemas.openxmlformats.org/officeDocument/2006/relationships/hyperlink" Target="https://pbs.twimg.com/profile_banners/18218604/1441749185" TargetMode="External" /><Relationship Id="rId236" Type="http://schemas.openxmlformats.org/officeDocument/2006/relationships/hyperlink" Target="https://pbs.twimg.com/profile_banners/11358242/1360000663" TargetMode="External" /><Relationship Id="rId237" Type="http://schemas.openxmlformats.org/officeDocument/2006/relationships/hyperlink" Target="https://pbs.twimg.com/profile_banners/14425965/1546550526" TargetMode="External" /><Relationship Id="rId238" Type="http://schemas.openxmlformats.org/officeDocument/2006/relationships/hyperlink" Target="https://pbs.twimg.com/profile_banners/18019606/1549385256" TargetMode="External" /><Relationship Id="rId239" Type="http://schemas.openxmlformats.org/officeDocument/2006/relationships/hyperlink" Target="https://pbs.twimg.com/profile_banners/772799168/1399404113" TargetMode="External" /><Relationship Id="rId240" Type="http://schemas.openxmlformats.org/officeDocument/2006/relationships/hyperlink" Target="https://pbs.twimg.com/profile_banners/14016182/1415989606" TargetMode="External" /><Relationship Id="rId241" Type="http://schemas.openxmlformats.org/officeDocument/2006/relationships/hyperlink" Target="https://pbs.twimg.com/profile_banners/60383887/1409819442" TargetMode="External" /><Relationship Id="rId242" Type="http://schemas.openxmlformats.org/officeDocument/2006/relationships/hyperlink" Target="https://pbs.twimg.com/profile_banners/99475247/1462133281" TargetMode="External" /><Relationship Id="rId243" Type="http://schemas.openxmlformats.org/officeDocument/2006/relationships/hyperlink" Target="https://pbs.twimg.com/profile_banners/16155472/1545647618" TargetMode="External" /><Relationship Id="rId244" Type="http://schemas.openxmlformats.org/officeDocument/2006/relationships/hyperlink" Target="https://pbs.twimg.com/profile_banners/2898551564/1452613299" TargetMode="External" /><Relationship Id="rId245" Type="http://schemas.openxmlformats.org/officeDocument/2006/relationships/hyperlink" Target="https://pbs.twimg.com/profile_banners/777883002827309057/1501790425" TargetMode="External" /><Relationship Id="rId246" Type="http://schemas.openxmlformats.org/officeDocument/2006/relationships/hyperlink" Target="https://pbs.twimg.com/profile_banners/961507184/1522190266" TargetMode="External" /><Relationship Id="rId247" Type="http://schemas.openxmlformats.org/officeDocument/2006/relationships/hyperlink" Target="https://pbs.twimg.com/profile_banners/18415581/1529329158" TargetMode="External" /><Relationship Id="rId248" Type="http://schemas.openxmlformats.org/officeDocument/2006/relationships/hyperlink" Target="https://pbs.twimg.com/profile_banners/981916602/1525834920" TargetMode="External" /><Relationship Id="rId249" Type="http://schemas.openxmlformats.org/officeDocument/2006/relationships/hyperlink" Target="https://pbs.twimg.com/profile_banners/69304018/1404160911" TargetMode="External" /><Relationship Id="rId250" Type="http://schemas.openxmlformats.org/officeDocument/2006/relationships/hyperlink" Target="https://pbs.twimg.com/profile_banners/17484818/1549721585" TargetMode="External" /><Relationship Id="rId251" Type="http://schemas.openxmlformats.org/officeDocument/2006/relationships/hyperlink" Target="https://pbs.twimg.com/profile_banners/1040678491421921280/1537724144" TargetMode="External" /><Relationship Id="rId252" Type="http://schemas.openxmlformats.org/officeDocument/2006/relationships/hyperlink" Target="https://pbs.twimg.com/profile_banners/442939875/1522095863" TargetMode="External" /><Relationship Id="rId253" Type="http://schemas.openxmlformats.org/officeDocument/2006/relationships/hyperlink" Target="https://pbs.twimg.com/profile_banners/288932222/1534297814" TargetMode="External" /><Relationship Id="rId254" Type="http://schemas.openxmlformats.org/officeDocument/2006/relationships/hyperlink" Target="https://pbs.twimg.com/profile_banners/3418617313/1447323965" TargetMode="External" /><Relationship Id="rId255" Type="http://schemas.openxmlformats.org/officeDocument/2006/relationships/hyperlink" Target="https://pbs.twimg.com/profile_banners/410894500/1540183476" TargetMode="External" /><Relationship Id="rId256" Type="http://schemas.openxmlformats.org/officeDocument/2006/relationships/hyperlink" Target="https://pbs.twimg.com/profile_banners/100834787/1550020795" TargetMode="External" /><Relationship Id="rId257" Type="http://schemas.openxmlformats.org/officeDocument/2006/relationships/hyperlink" Target="https://pbs.twimg.com/profile_banners/16028049/1542201992" TargetMode="External" /><Relationship Id="rId258" Type="http://schemas.openxmlformats.org/officeDocument/2006/relationships/hyperlink" Target="https://pbs.twimg.com/profile_banners/219321610/1549681735" TargetMode="External" /><Relationship Id="rId259" Type="http://schemas.openxmlformats.org/officeDocument/2006/relationships/hyperlink" Target="https://pbs.twimg.com/profile_banners/347874509/1440919468" TargetMode="External" /><Relationship Id="rId260" Type="http://schemas.openxmlformats.org/officeDocument/2006/relationships/hyperlink" Target="https://pbs.twimg.com/profile_banners/948793057943609344/1518986434" TargetMode="External" /><Relationship Id="rId261" Type="http://schemas.openxmlformats.org/officeDocument/2006/relationships/hyperlink" Target="https://pbs.twimg.com/profile_banners/229782891/1347994816" TargetMode="External" /><Relationship Id="rId262" Type="http://schemas.openxmlformats.org/officeDocument/2006/relationships/hyperlink" Target="https://pbs.twimg.com/profile_banners/14803134/1453652601" TargetMode="External" /><Relationship Id="rId263" Type="http://schemas.openxmlformats.org/officeDocument/2006/relationships/hyperlink" Target="https://pbs.twimg.com/profile_banners/13657922/1550079212" TargetMode="External" /><Relationship Id="rId264" Type="http://schemas.openxmlformats.org/officeDocument/2006/relationships/hyperlink" Target="https://pbs.twimg.com/profile_banners/961217832271917056/1536865769" TargetMode="External" /><Relationship Id="rId265" Type="http://schemas.openxmlformats.org/officeDocument/2006/relationships/hyperlink" Target="https://pbs.twimg.com/profile_banners/829078287615979521/1486503146" TargetMode="External" /><Relationship Id="rId266" Type="http://schemas.openxmlformats.org/officeDocument/2006/relationships/hyperlink" Target="https://pbs.twimg.com/profile_banners/14370739/1498688161" TargetMode="External" /><Relationship Id="rId267" Type="http://schemas.openxmlformats.org/officeDocument/2006/relationships/hyperlink" Target="https://pbs.twimg.com/profile_banners/2205519277/1513287146" TargetMode="External" /><Relationship Id="rId268" Type="http://schemas.openxmlformats.org/officeDocument/2006/relationships/hyperlink" Target="https://pbs.twimg.com/profile_banners/1087422174258958336/1548097488" TargetMode="External" /><Relationship Id="rId269" Type="http://schemas.openxmlformats.org/officeDocument/2006/relationships/hyperlink" Target="https://pbs.twimg.com/profile_banners/146733/1518298791" TargetMode="External" /><Relationship Id="rId270" Type="http://schemas.openxmlformats.org/officeDocument/2006/relationships/hyperlink" Target="https://pbs.twimg.com/profile_banners/50769180/1549051319" TargetMode="External" /><Relationship Id="rId271" Type="http://schemas.openxmlformats.org/officeDocument/2006/relationships/hyperlink" Target="https://pbs.twimg.com/profile_banners/158433328/1516740681" TargetMode="External" /><Relationship Id="rId272" Type="http://schemas.openxmlformats.org/officeDocument/2006/relationships/hyperlink" Target="https://pbs.twimg.com/profile_banners/449254141/1464790566"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9/bg.gif"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3/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4/bg.gif" TargetMode="External" /><Relationship Id="rId290" Type="http://schemas.openxmlformats.org/officeDocument/2006/relationships/hyperlink" Target="http://abs.twimg.com/images/themes/theme18/bg.gif"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8/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5/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5/bg.gif" TargetMode="External" /><Relationship Id="rId338" Type="http://schemas.openxmlformats.org/officeDocument/2006/relationships/hyperlink" Target="http://abs.twimg.com/images/themes/theme3/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6/bg.gif" TargetMode="External" /><Relationship Id="rId341" Type="http://schemas.openxmlformats.org/officeDocument/2006/relationships/hyperlink" Target="http://pbs.twimg.com/profile_background_images/274304922/CM_TwitterBack.jp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7/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2/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9/bg.gif" TargetMode="External" /><Relationship Id="rId360" Type="http://schemas.openxmlformats.org/officeDocument/2006/relationships/hyperlink" Target="http://abs.twimg.com/images/themes/theme9/bg.gif" TargetMode="External" /><Relationship Id="rId361" Type="http://schemas.openxmlformats.org/officeDocument/2006/relationships/hyperlink" Target="http://abs.twimg.com/images/themes/theme15/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3/bg.gif" TargetMode="External" /><Relationship Id="rId371" Type="http://schemas.openxmlformats.org/officeDocument/2006/relationships/hyperlink" Target="http://abs.twimg.com/images/themes/theme2/bg.gif"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0/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4/bg.gif" TargetMode="External" /><Relationship Id="rId398" Type="http://schemas.openxmlformats.org/officeDocument/2006/relationships/hyperlink" Target="http://abs.twimg.com/images/themes/theme9/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3/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6/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5/bg.png" TargetMode="External" /><Relationship Id="rId407" Type="http://schemas.openxmlformats.org/officeDocument/2006/relationships/hyperlink" Target="http://abs.twimg.com/images/themes/theme4/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5/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5/bg.png" TargetMode="External" /><Relationship Id="rId416" Type="http://schemas.openxmlformats.org/officeDocument/2006/relationships/hyperlink" Target="http://abs.twimg.com/images/themes/theme15/bg.png" TargetMode="External" /><Relationship Id="rId417" Type="http://schemas.openxmlformats.org/officeDocument/2006/relationships/hyperlink" Target="http://pbs.twimg.com/profile_images/835252240587751424/2BWFZdKp_normal.jpg" TargetMode="External" /><Relationship Id="rId418" Type="http://schemas.openxmlformats.org/officeDocument/2006/relationships/hyperlink" Target="http://pbs.twimg.com/profile_images/835235417611890688/ZSd8oZMx_normal.jpg" TargetMode="External" /><Relationship Id="rId419" Type="http://schemas.openxmlformats.org/officeDocument/2006/relationships/hyperlink" Target="http://pbs.twimg.com/profile_images/835251135451582464/HGEA2U6T_normal.jpg" TargetMode="External" /><Relationship Id="rId420" Type="http://schemas.openxmlformats.org/officeDocument/2006/relationships/hyperlink" Target="http://pbs.twimg.com/profile_images/1070084813061685248/b_mt_V3u_normal.jpg" TargetMode="External" /><Relationship Id="rId421" Type="http://schemas.openxmlformats.org/officeDocument/2006/relationships/hyperlink" Target="http://pbs.twimg.com/profile_images/835239437541900288/_CvwOiqZ_normal.jpg" TargetMode="External" /><Relationship Id="rId422" Type="http://schemas.openxmlformats.org/officeDocument/2006/relationships/hyperlink" Target="http://pbs.twimg.com/profile_images/835258871497248769/1Hr2vfRb_normal.jpg" TargetMode="External" /><Relationship Id="rId423" Type="http://schemas.openxmlformats.org/officeDocument/2006/relationships/hyperlink" Target="http://pbs.twimg.com/profile_images/835250820740349952/9pkbTMiX_normal.jpg" TargetMode="External" /><Relationship Id="rId424" Type="http://schemas.openxmlformats.org/officeDocument/2006/relationships/hyperlink" Target="http://pbs.twimg.com/profile_images/1060368979934568448/ABLadYoT_normal.jpg" TargetMode="External" /><Relationship Id="rId425" Type="http://schemas.openxmlformats.org/officeDocument/2006/relationships/hyperlink" Target="http://pbs.twimg.com/profile_images/504835898/samsm2_normal.jpg" TargetMode="External" /><Relationship Id="rId426" Type="http://schemas.openxmlformats.org/officeDocument/2006/relationships/hyperlink" Target="http://pbs.twimg.com/profile_images/552627762771423233/-xrXRGJw_normal.jpeg" TargetMode="External" /><Relationship Id="rId427" Type="http://schemas.openxmlformats.org/officeDocument/2006/relationships/hyperlink" Target="http://pbs.twimg.com/profile_images/935971532949606400/aTPXrUgf_normal.jpg" TargetMode="External" /><Relationship Id="rId428" Type="http://schemas.openxmlformats.org/officeDocument/2006/relationships/hyperlink" Target="http://pbs.twimg.com/profile_images/2768261356/99fe93f2040ae317a5aedf76b0fc9587_normal.jpeg" TargetMode="External" /><Relationship Id="rId429" Type="http://schemas.openxmlformats.org/officeDocument/2006/relationships/hyperlink" Target="http://pbs.twimg.com/profile_images/1059265737/Fish_Catch_and_Release_normal.jpg" TargetMode="External" /><Relationship Id="rId430" Type="http://schemas.openxmlformats.org/officeDocument/2006/relationships/hyperlink" Target="http://pbs.twimg.com/profile_images/1841487869/better_bottle_bill_twitter_normal.jpg" TargetMode="External" /><Relationship Id="rId431" Type="http://schemas.openxmlformats.org/officeDocument/2006/relationships/hyperlink" Target="http://pbs.twimg.com/profile_images/714917003794980866/5lrBYeZQ_normal.jpg" TargetMode="External" /><Relationship Id="rId432" Type="http://schemas.openxmlformats.org/officeDocument/2006/relationships/hyperlink" Target="http://pbs.twimg.com/profile_images/1058404864596729864/1cMQW0Dc_normal.jpg" TargetMode="External" /><Relationship Id="rId433" Type="http://schemas.openxmlformats.org/officeDocument/2006/relationships/hyperlink" Target="http://pbs.twimg.com/profile_images/934077241746538496/i66l1Wbh_normal.jpg" TargetMode="External" /><Relationship Id="rId434" Type="http://schemas.openxmlformats.org/officeDocument/2006/relationships/hyperlink" Target="http://pbs.twimg.com/profile_images/1083787262582759424/M0M42jPr_normal.jpg" TargetMode="External" /><Relationship Id="rId435" Type="http://schemas.openxmlformats.org/officeDocument/2006/relationships/hyperlink" Target="http://pbs.twimg.com/profile_images/1077831890231422978/OzkphwcT_normal.jpg" TargetMode="External" /><Relationship Id="rId436" Type="http://schemas.openxmlformats.org/officeDocument/2006/relationships/hyperlink" Target="http://pbs.twimg.com/profile_images/886099803268100100/e_FQVBeD_normal.jpg" TargetMode="External" /><Relationship Id="rId437" Type="http://schemas.openxmlformats.org/officeDocument/2006/relationships/hyperlink" Target="http://pbs.twimg.com/profile_images/1073945156255137792/7VSscaFW_normal.jpg" TargetMode="External" /><Relationship Id="rId438" Type="http://schemas.openxmlformats.org/officeDocument/2006/relationships/hyperlink" Target="http://pbs.twimg.com/profile_images/1084910916863434759/ng3XwMKu_normal.jpg" TargetMode="External" /><Relationship Id="rId439" Type="http://schemas.openxmlformats.org/officeDocument/2006/relationships/hyperlink" Target="http://pbs.twimg.com/profile_images/915698261112926208/f2rBBq2H_normal.jpg" TargetMode="External" /><Relationship Id="rId440" Type="http://schemas.openxmlformats.org/officeDocument/2006/relationships/hyperlink" Target="http://pbs.twimg.com/profile_images/1262913543/Photo_on_2011-02-12_at_09.49__2_normal.jpg" TargetMode="External" /><Relationship Id="rId441" Type="http://schemas.openxmlformats.org/officeDocument/2006/relationships/hyperlink" Target="http://pbs.twimg.com/profile_images/1063534280163409924/14shFEu0_normal.jpg" TargetMode="External" /><Relationship Id="rId442" Type="http://schemas.openxmlformats.org/officeDocument/2006/relationships/hyperlink" Target="http://pbs.twimg.com/profile_images/487714702743449600/ltCkMOx9_normal.jpeg" TargetMode="External" /><Relationship Id="rId443" Type="http://schemas.openxmlformats.org/officeDocument/2006/relationships/hyperlink" Target="http://pbs.twimg.com/profile_images/793505804922056705/C_TTTKE6_normal.jpg" TargetMode="External" /><Relationship Id="rId444" Type="http://schemas.openxmlformats.org/officeDocument/2006/relationships/hyperlink" Target="http://pbs.twimg.com/profile_images/930487379684716550/gSyxNkp4_normal.jpg" TargetMode="External" /><Relationship Id="rId445" Type="http://schemas.openxmlformats.org/officeDocument/2006/relationships/hyperlink" Target="http://pbs.twimg.com/profile_images/1083314203342057472/98LquEnY_normal.jpg" TargetMode="External" /><Relationship Id="rId446" Type="http://schemas.openxmlformats.org/officeDocument/2006/relationships/hyperlink" Target="http://pbs.twimg.com/profile_images/605751424727707648/_egGkpZO_normal.jpg" TargetMode="External" /><Relationship Id="rId447" Type="http://schemas.openxmlformats.org/officeDocument/2006/relationships/hyperlink" Target="http://pbs.twimg.com/profile_images/460901080176414720/wv4RpC70_normal.png" TargetMode="External" /><Relationship Id="rId448" Type="http://schemas.openxmlformats.org/officeDocument/2006/relationships/hyperlink" Target="http://pbs.twimg.com/profile_images/705087700269817857/yv1jLeHt_normal.jpg" TargetMode="External" /><Relationship Id="rId449" Type="http://schemas.openxmlformats.org/officeDocument/2006/relationships/hyperlink" Target="http://pbs.twimg.com/profile_images/955717488976760832/HaMMHjTm_normal.jpg" TargetMode="External" /><Relationship Id="rId450" Type="http://schemas.openxmlformats.org/officeDocument/2006/relationships/hyperlink" Target="http://pbs.twimg.com/profile_images/530555298532978688/fOT6Kp2q_normal.png" TargetMode="External" /><Relationship Id="rId451" Type="http://schemas.openxmlformats.org/officeDocument/2006/relationships/hyperlink" Target="http://pbs.twimg.com/profile_images/858070771310178305/C3_67jya_normal.jpg" TargetMode="External" /><Relationship Id="rId452" Type="http://schemas.openxmlformats.org/officeDocument/2006/relationships/hyperlink" Target="http://pbs.twimg.com/profile_images/735841696248934400/HI6oBl3i_normal.jpg" TargetMode="External" /><Relationship Id="rId453" Type="http://schemas.openxmlformats.org/officeDocument/2006/relationships/hyperlink" Target="http://pbs.twimg.com/profile_images/1010965318796103680/YYSleQro_normal.jpg" TargetMode="External" /><Relationship Id="rId454" Type="http://schemas.openxmlformats.org/officeDocument/2006/relationships/hyperlink" Target="http://pbs.twimg.com/profile_images/1085664347769065473/herUhy5f_normal.jpg" TargetMode="External" /><Relationship Id="rId455" Type="http://schemas.openxmlformats.org/officeDocument/2006/relationships/hyperlink" Target="http://pbs.twimg.com/profile_images/942828223104155648/nDETuQlB_normal.jpg" TargetMode="External" /><Relationship Id="rId456" Type="http://schemas.openxmlformats.org/officeDocument/2006/relationships/hyperlink" Target="http://pbs.twimg.com/profile_images/1009481395247382530/FenmJ0l6_normal.jpg" TargetMode="External" /><Relationship Id="rId457" Type="http://schemas.openxmlformats.org/officeDocument/2006/relationships/hyperlink" Target="http://pbs.twimg.com/profile_images/1039686311664267264/85QtIAVS_normal.jpg" TargetMode="External" /><Relationship Id="rId458" Type="http://schemas.openxmlformats.org/officeDocument/2006/relationships/hyperlink" Target="http://pbs.twimg.com/profile_images/2219658133/CJMayBallinFull_normal.jpg" TargetMode="External" /><Relationship Id="rId459" Type="http://schemas.openxmlformats.org/officeDocument/2006/relationships/hyperlink" Target="http://pbs.twimg.com/profile_images/943969159544651776/0cETdPSZ_normal.jpg" TargetMode="External" /><Relationship Id="rId460" Type="http://schemas.openxmlformats.org/officeDocument/2006/relationships/hyperlink" Target="http://pbs.twimg.com/profile_images/493470165799948288/ixmF8XE8_normal.jpeg" TargetMode="External" /><Relationship Id="rId461" Type="http://schemas.openxmlformats.org/officeDocument/2006/relationships/hyperlink" Target="http://pbs.twimg.com/profile_images/1032296793042706434/zTUDurd7_normal.jpg" TargetMode="External" /><Relationship Id="rId462" Type="http://schemas.openxmlformats.org/officeDocument/2006/relationships/hyperlink" Target="http://pbs.twimg.com/profile_images/807662913649422336/bIBS48Bq_normal.jpg" TargetMode="External" /><Relationship Id="rId463" Type="http://schemas.openxmlformats.org/officeDocument/2006/relationships/hyperlink" Target="http://pbs.twimg.com/profile_images/1029398475048280064/p3qzfPPD_normal.jpg" TargetMode="External" /><Relationship Id="rId464" Type="http://schemas.openxmlformats.org/officeDocument/2006/relationships/hyperlink" Target="http://pbs.twimg.com/profile_images/871081448358334464/mx778QP5_normal.jpg" TargetMode="External" /><Relationship Id="rId465" Type="http://schemas.openxmlformats.org/officeDocument/2006/relationships/hyperlink" Target="http://pbs.twimg.com/profile_images/1000131156472315904/TfTJ3RWM_normal.jpg" TargetMode="External" /><Relationship Id="rId466" Type="http://schemas.openxmlformats.org/officeDocument/2006/relationships/hyperlink" Target="http://pbs.twimg.com/profile_images/669337463287128064/AKIplqtW_normal.png" TargetMode="External" /><Relationship Id="rId467" Type="http://schemas.openxmlformats.org/officeDocument/2006/relationships/hyperlink" Target="http://pbs.twimg.com/profile_images/936355772996472838/4G1duIPW_normal.jpg" TargetMode="External" /><Relationship Id="rId468" Type="http://schemas.openxmlformats.org/officeDocument/2006/relationships/hyperlink" Target="http://pbs.twimg.com/profile_images/1055521116263976960/tFywraww_normal.jpg" TargetMode="External" /><Relationship Id="rId469" Type="http://schemas.openxmlformats.org/officeDocument/2006/relationships/hyperlink" Target="http://pbs.twimg.com/profile_images/1093640554267594752/YTZePmoT_normal.jpg" TargetMode="External" /><Relationship Id="rId470" Type="http://schemas.openxmlformats.org/officeDocument/2006/relationships/hyperlink" Target="http://pbs.twimg.com/profile_images/923711672283312128/u2r5zjq2_normal.jpg" TargetMode="External" /><Relationship Id="rId471" Type="http://schemas.openxmlformats.org/officeDocument/2006/relationships/hyperlink" Target="http://pbs.twimg.com/profile_images/1027053559550865408/LujBTxQ9_normal.jpg" TargetMode="External" /><Relationship Id="rId472" Type="http://schemas.openxmlformats.org/officeDocument/2006/relationships/hyperlink" Target="http://pbs.twimg.com/profile_images/963583273992704006/uC6KfMYp_normal.jpg" TargetMode="External" /><Relationship Id="rId473" Type="http://schemas.openxmlformats.org/officeDocument/2006/relationships/hyperlink" Target="http://pbs.twimg.com/profile_images/704394777916116992/EEvXSvA6_normal.jpg" TargetMode="External" /><Relationship Id="rId474" Type="http://schemas.openxmlformats.org/officeDocument/2006/relationships/hyperlink" Target="http://pbs.twimg.com/profile_images/877950251927093250/P4G-P14o_normal.jpg" TargetMode="External" /><Relationship Id="rId475" Type="http://schemas.openxmlformats.org/officeDocument/2006/relationships/hyperlink" Target="http://pbs.twimg.com/profile_images/992853315581968384/gd-BC68b_normal.jpg" TargetMode="External" /><Relationship Id="rId476" Type="http://schemas.openxmlformats.org/officeDocument/2006/relationships/hyperlink" Target="http://pbs.twimg.com/profile_images/1011332604598149120/85_I56b8_normal.jpg" TargetMode="External" /><Relationship Id="rId477" Type="http://schemas.openxmlformats.org/officeDocument/2006/relationships/hyperlink" Target="http://pbs.twimg.com/profile_images/839493918085410820/jwD66zt2_normal.jpg" TargetMode="External" /><Relationship Id="rId478" Type="http://schemas.openxmlformats.org/officeDocument/2006/relationships/hyperlink" Target="http://pbs.twimg.com/profile_images/837113943076175872/m0-yTLbh_normal.jpg" TargetMode="External" /><Relationship Id="rId479" Type="http://schemas.openxmlformats.org/officeDocument/2006/relationships/hyperlink" Target="http://pbs.twimg.com/profile_images/730488889723355140/UOACmGZB_normal.jpg" TargetMode="External" /><Relationship Id="rId480" Type="http://schemas.openxmlformats.org/officeDocument/2006/relationships/hyperlink" Target="http://pbs.twimg.com/profile_images/1042512519510798336/8FxHyL_N_normal.jpg" TargetMode="External" /><Relationship Id="rId481" Type="http://schemas.openxmlformats.org/officeDocument/2006/relationships/hyperlink" Target="http://pbs.twimg.com/profile_images/414052556906573826/e1WklIqY_normal.png" TargetMode="External" /><Relationship Id="rId482" Type="http://schemas.openxmlformats.org/officeDocument/2006/relationships/hyperlink" Target="http://pbs.twimg.com/profile_images/420046867477438465/82tGXW5p_normal.png" TargetMode="External" /><Relationship Id="rId483" Type="http://schemas.openxmlformats.org/officeDocument/2006/relationships/hyperlink" Target="http://pbs.twimg.com/profile_images/1089992505175744517/CWLydKjx_normal.jpg" TargetMode="External" /><Relationship Id="rId484" Type="http://schemas.openxmlformats.org/officeDocument/2006/relationships/hyperlink" Target="http://pbs.twimg.com/profile_images/1939361799/CCElogoHiRes__2__normal.jpg" TargetMode="External" /><Relationship Id="rId485" Type="http://schemas.openxmlformats.org/officeDocument/2006/relationships/hyperlink" Target="http://pbs.twimg.com/profile_images/816334940732325888/BVH3Vu6o_normal.jpg" TargetMode="External" /><Relationship Id="rId486" Type="http://schemas.openxmlformats.org/officeDocument/2006/relationships/hyperlink" Target="http://pbs.twimg.com/profile_images/817502654725296129/gL3moZlE_normal.jpg" TargetMode="External" /><Relationship Id="rId487" Type="http://schemas.openxmlformats.org/officeDocument/2006/relationships/hyperlink" Target="http://pbs.twimg.com/profile_images/950692768392740866/PLgjQVi__normal.jpg" TargetMode="External" /><Relationship Id="rId488" Type="http://schemas.openxmlformats.org/officeDocument/2006/relationships/hyperlink" Target="http://pbs.twimg.com/profile_images/1040183559514927104/9x0j5Lv7_normal.jpg" TargetMode="External" /><Relationship Id="rId489" Type="http://schemas.openxmlformats.org/officeDocument/2006/relationships/hyperlink" Target="http://pbs.twimg.com/profile_images/974598585147944960/x6uVq-8u_normal.jpg" TargetMode="External" /><Relationship Id="rId490" Type="http://schemas.openxmlformats.org/officeDocument/2006/relationships/hyperlink" Target="http://pbs.twimg.com/profile_images/741462125/n289040351411_6145_normal.jpg" TargetMode="External" /><Relationship Id="rId491" Type="http://schemas.openxmlformats.org/officeDocument/2006/relationships/hyperlink" Target="http://pbs.twimg.com/profile_images/650093717970223105/rHHGj2pI_normal.jpg" TargetMode="External" /><Relationship Id="rId492" Type="http://schemas.openxmlformats.org/officeDocument/2006/relationships/hyperlink" Target="http://pbs.twimg.com/profile_images/814893405650067457/gcdEnn7u_normal.jpg" TargetMode="External" /><Relationship Id="rId493" Type="http://schemas.openxmlformats.org/officeDocument/2006/relationships/hyperlink" Target="http://pbs.twimg.com/profile_images/751182702502490112/WOvX5mYF_normal.jpg" TargetMode="External" /><Relationship Id="rId494" Type="http://schemas.openxmlformats.org/officeDocument/2006/relationships/hyperlink" Target="http://pbs.twimg.com/profile_images/494939870653997056/sKRv4aRS_normal.jpeg" TargetMode="External" /><Relationship Id="rId495" Type="http://schemas.openxmlformats.org/officeDocument/2006/relationships/hyperlink" Target="http://pbs.twimg.com/profile_images/847200464684728320/cWY0UMGU_normal.jpg" TargetMode="External" /><Relationship Id="rId496" Type="http://schemas.openxmlformats.org/officeDocument/2006/relationships/hyperlink" Target="http://pbs.twimg.com/profile_images/862396982882598912/vvRITssb_normal.jpg" TargetMode="External" /><Relationship Id="rId497" Type="http://schemas.openxmlformats.org/officeDocument/2006/relationships/hyperlink" Target="http://pbs.twimg.com/profile_images/2760417601/3ec6cd3ebd63817a59ea8ce4a63c9e7d_normal.jpe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096428723040071680/iS7xXqHl_normal.jpg" TargetMode="External" /><Relationship Id="rId500" Type="http://schemas.openxmlformats.org/officeDocument/2006/relationships/hyperlink" Target="http://pbs.twimg.com/profile_images/1048376755290030081/2QM3DwZa_normal.jpg" TargetMode="External" /><Relationship Id="rId501" Type="http://schemas.openxmlformats.org/officeDocument/2006/relationships/hyperlink" Target="http://pbs.twimg.com/profile_images/878354521285693440/-rKCcjvP_normal.jpg" TargetMode="External" /><Relationship Id="rId502" Type="http://schemas.openxmlformats.org/officeDocument/2006/relationships/hyperlink" Target="http://pbs.twimg.com/profile_images/535673818358902784/6jD2S4iR_normal.png" TargetMode="External" /><Relationship Id="rId503" Type="http://schemas.openxmlformats.org/officeDocument/2006/relationships/hyperlink" Target="http://pbs.twimg.com/profile_images/1083460212638580741/s-SdgUuw_normal.jpg" TargetMode="External" /><Relationship Id="rId504" Type="http://schemas.openxmlformats.org/officeDocument/2006/relationships/hyperlink" Target="http://pbs.twimg.com/profile_images/1095367445706141697/A-8fLxqU_normal.jpg" TargetMode="External" /><Relationship Id="rId505" Type="http://schemas.openxmlformats.org/officeDocument/2006/relationships/hyperlink" Target="http://pbs.twimg.com/profile_images/818584039678324736/XOovQ30f_normal.jpg" TargetMode="External" /><Relationship Id="rId506" Type="http://schemas.openxmlformats.org/officeDocument/2006/relationships/hyperlink" Target="http://pbs.twimg.com/profile_images/847205655265951744/fDRBoPHM_normal.jpg" TargetMode="External" /><Relationship Id="rId507" Type="http://schemas.openxmlformats.org/officeDocument/2006/relationships/hyperlink" Target="http://pbs.twimg.com/profile_images/993957146520948739/6RECydax_normal.jpg" TargetMode="External" /><Relationship Id="rId508" Type="http://schemas.openxmlformats.org/officeDocument/2006/relationships/hyperlink" Target="http://pbs.twimg.com/profile_images/1094748830086688769/n-A_Icha_normal.jpg" TargetMode="External" /><Relationship Id="rId509" Type="http://schemas.openxmlformats.org/officeDocument/2006/relationships/hyperlink" Target="http://pbs.twimg.com/profile_images/874462652126384128/vo1rn_TI_normal.jpg" TargetMode="External" /><Relationship Id="rId510" Type="http://schemas.openxmlformats.org/officeDocument/2006/relationships/hyperlink" Target="http://pbs.twimg.com/profile_images/847086813034438656/rMR3IC1n_normal.jpg" TargetMode="External" /><Relationship Id="rId511" Type="http://schemas.openxmlformats.org/officeDocument/2006/relationships/hyperlink" Target="http://pbs.twimg.com/profile_images/1016665985967849473/6vabMQtd_normal.jpg" TargetMode="External" /><Relationship Id="rId512" Type="http://schemas.openxmlformats.org/officeDocument/2006/relationships/hyperlink" Target="http://pbs.twimg.com/profile_images/632228259879628800/-gvVhzPn_normal.png" TargetMode="External" /><Relationship Id="rId513" Type="http://schemas.openxmlformats.org/officeDocument/2006/relationships/hyperlink" Target="http://pbs.twimg.com/profile_images/1075466548490297344/vtMpVoKA_normal.jpg" TargetMode="External" /><Relationship Id="rId514" Type="http://schemas.openxmlformats.org/officeDocument/2006/relationships/hyperlink" Target="http://pbs.twimg.com/profile_images/900162021345312768/vp4oVdm2_normal.jpg" TargetMode="External" /><Relationship Id="rId515" Type="http://schemas.openxmlformats.org/officeDocument/2006/relationships/hyperlink" Target="http://pbs.twimg.com/profile_images/883073257058054144/ucVwG5U8_normal.jpg" TargetMode="External" /><Relationship Id="rId516" Type="http://schemas.openxmlformats.org/officeDocument/2006/relationships/hyperlink" Target="http://pbs.twimg.com/profile_images/378800000068912305/50291c00b43e25c67e68b669f5ef1071_normal.png" TargetMode="External" /><Relationship Id="rId517" Type="http://schemas.openxmlformats.org/officeDocument/2006/relationships/hyperlink" Target="http://pbs.twimg.com/profile_images/1094968978953375745/xQpYb-hI_normal.jpg" TargetMode="External" /><Relationship Id="rId518" Type="http://schemas.openxmlformats.org/officeDocument/2006/relationships/hyperlink" Target="http://pbs.twimg.com/profile_images/1083505445132615680/_hNpH4Vd_normal.jpg" TargetMode="External" /><Relationship Id="rId519" Type="http://schemas.openxmlformats.org/officeDocument/2006/relationships/hyperlink" Target="http://pbs.twimg.com/profile_images/949453367289380864/eK9oI2q__normal.jpg" TargetMode="External" /><Relationship Id="rId520" Type="http://schemas.openxmlformats.org/officeDocument/2006/relationships/hyperlink" Target="http://pbs.twimg.com/profile_images/2652401850/6e775836d4000d87a944ef6de0031464_normal.png" TargetMode="External" /><Relationship Id="rId521" Type="http://schemas.openxmlformats.org/officeDocument/2006/relationships/hyperlink" Target="http://pbs.twimg.com/profile_images/735873367186788352/CHldWZJk_normal.jpg" TargetMode="External" /><Relationship Id="rId522" Type="http://schemas.openxmlformats.org/officeDocument/2006/relationships/hyperlink" Target="http://pbs.twimg.com/profile_images/552867620030922752/yma5qds-_normal.jpeg" TargetMode="External" /><Relationship Id="rId523" Type="http://schemas.openxmlformats.org/officeDocument/2006/relationships/hyperlink" Target="http://pbs.twimg.com/profile_images/491350819334144000/4HQKX8yi_normal.jpeg" TargetMode="External" /><Relationship Id="rId524" Type="http://schemas.openxmlformats.org/officeDocument/2006/relationships/hyperlink" Target="http://pbs.twimg.com/profile_images/1096078627903541248/L2BU3nTQ_normal.jpg" TargetMode="External" /><Relationship Id="rId525" Type="http://schemas.openxmlformats.org/officeDocument/2006/relationships/hyperlink" Target="http://pbs.twimg.com/profile_images/1017270072430202880/XeLh6Kf0_normal.jpg" TargetMode="External" /><Relationship Id="rId526" Type="http://schemas.openxmlformats.org/officeDocument/2006/relationships/hyperlink" Target="http://pbs.twimg.com/profile_images/929046879807029248/coEzZeme_normal.jpg" TargetMode="External" /><Relationship Id="rId527" Type="http://schemas.openxmlformats.org/officeDocument/2006/relationships/hyperlink" Target="http://pbs.twimg.com/profile_images/1095199158871384070/kaXbH6y5_normal.jpg" TargetMode="External" /><Relationship Id="rId528" Type="http://schemas.openxmlformats.org/officeDocument/2006/relationships/hyperlink" Target="http://pbs.twimg.com/profile_images/1089983714132520960/X3Jb-CW2_normal.jpg" TargetMode="External" /><Relationship Id="rId529" Type="http://schemas.openxmlformats.org/officeDocument/2006/relationships/hyperlink" Target="http://pbs.twimg.com/profile_images/877624096590352386/OXA21XOP_normal.jpg" TargetMode="External" /><Relationship Id="rId530" Type="http://schemas.openxmlformats.org/officeDocument/2006/relationships/hyperlink" Target="http://pbs.twimg.com/profile_images/1076293842020626433/nW9ek0qR_normal.jpg" TargetMode="External" /><Relationship Id="rId531" Type="http://schemas.openxmlformats.org/officeDocument/2006/relationships/hyperlink" Target="http://pbs.twimg.com/profile_images/1010183239846191104/nYX9Ivh6_normal.jpg" TargetMode="External" /><Relationship Id="rId532" Type="http://schemas.openxmlformats.org/officeDocument/2006/relationships/hyperlink" Target="http://pbs.twimg.com/profile_images/907811736568385537/oti5CIhF_normal.jpg" TargetMode="External" /><Relationship Id="rId533" Type="http://schemas.openxmlformats.org/officeDocument/2006/relationships/hyperlink" Target="http://pbs.twimg.com/profile_images/1085387471368712192/USmAeSJA_normal.jpg" TargetMode="External" /><Relationship Id="rId534" Type="http://schemas.openxmlformats.org/officeDocument/2006/relationships/hyperlink" Target="http://pbs.twimg.com/profile_images/1079037828544245761/UB7yY0qF_normal.jpg" TargetMode="External" /><Relationship Id="rId535" Type="http://schemas.openxmlformats.org/officeDocument/2006/relationships/hyperlink" Target="http://pbs.twimg.com/profile_images/594202492231004161/HDrp4ADS_normal.png" TargetMode="External" /><Relationship Id="rId536" Type="http://schemas.openxmlformats.org/officeDocument/2006/relationships/hyperlink" Target="http://pbs.twimg.com/profile_images/135825506/kglologo_normal.png" TargetMode="External" /><Relationship Id="rId537" Type="http://schemas.openxmlformats.org/officeDocument/2006/relationships/hyperlink" Target="http://pbs.twimg.com/profile_images/887492026/KIWA_tweet_normal.jpg" TargetMode="External" /><Relationship Id="rId538" Type="http://schemas.openxmlformats.org/officeDocument/2006/relationships/hyperlink" Target="http://pbs.twimg.com/profile_images/1035315195609051136/OfK9y2qk_normal.jpg" TargetMode="External" /><Relationship Id="rId539" Type="http://schemas.openxmlformats.org/officeDocument/2006/relationships/hyperlink" Target="http://pbs.twimg.com/profile_images/1082259560864407552/Gpq3Q3UH_normal.jpg" TargetMode="External" /><Relationship Id="rId540" Type="http://schemas.openxmlformats.org/officeDocument/2006/relationships/hyperlink" Target="http://pbs.twimg.com/profile_images/1087118386021187587/1fBjxrNX_normal.jpg" TargetMode="External" /><Relationship Id="rId541" Type="http://schemas.openxmlformats.org/officeDocument/2006/relationships/hyperlink" Target="http://pbs.twimg.com/profile_images/1060901397670125568/DjX0_r9i_normal.jpg" TargetMode="External" /><Relationship Id="rId542" Type="http://schemas.openxmlformats.org/officeDocument/2006/relationships/hyperlink" Target="http://pbs.twimg.com/profile_images/979159959740080128/RxmoLHZq_normal.jpg" TargetMode="External" /><Relationship Id="rId543" Type="http://schemas.openxmlformats.org/officeDocument/2006/relationships/hyperlink" Target="http://pbs.twimg.com/profile_images/967422330585649152/5hpmQD0b_normal.jpg" TargetMode="External" /><Relationship Id="rId544" Type="http://schemas.openxmlformats.org/officeDocument/2006/relationships/hyperlink" Target="http://pbs.twimg.com/profile_images/967420939649605633/80lJz-py_normal.jpg" TargetMode="External" /><Relationship Id="rId545" Type="http://schemas.openxmlformats.org/officeDocument/2006/relationships/hyperlink" Target="http://pbs.twimg.com/profile_images/966853639733116928/cNeNndxS_normal.jpg" TargetMode="External" /><Relationship Id="rId546" Type="http://schemas.openxmlformats.org/officeDocument/2006/relationships/hyperlink" Target="http://pbs.twimg.com/profile_images/593883868270231552/rICnQsFj_normal.jpg" TargetMode="External" /><Relationship Id="rId547" Type="http://schemas.openxmlformats.org/officeDocument/2006/relationships/hyperlink" Target="http://pbs.twimg.com/profile_images/40757322/syfavatar_normal.jpg" TargetMode="External" /><Relationship Id="rId548" Type="http://schemas.openxmlformats.org/officeDocument/2006/relationships/hyperlink" Target="http://pbs.twimg.com/profile_images/1081268534397800448/31ZFfG_I_normal.jpg" TargetMode="External" /><Relationship Id="rId549" Type="http://schemas.openxmlformats.org/officeDocument/2006/relationships/hyperlink" Target="http://pbs.twimg.com/profile_images/948227960510734342/VcY0MFWB_normal.jpg" TargetMode="External" /><Relationship Id="rId550" Type="http://schemas.openxmlformats.org/officeDocument/2006/relationships/hyperlink" Target="http://pbs.twimg.com/profile_images/510155136237174785/8DarHRxk_normal.jpeg" TargetMode="External" /><Relationship Id="rId551" Type="http://schemas.openxmlformats.org/officeDocument/2006/relationships/hyperlink" Target="http://pbs.twimg.com/profile_images/539877958110806016/SCNOViOh_normal.jpeg" TargetMode="External" /><Relationship Id="rId552" Type="http://schemas.openxmlformats.org/officeDocument/2006/relationships/hyperlink" Target="http://pbs.twimg.com/profile_images/1055804107661983744/yppSHJ9J_normal.jpg" TargetMode="External" /><Relationship Id="rId553" Type="http://schemas.openxmlformats.org/officeDocument/2006/relationships/hyperlink" Target="http://pbs.twimg.com/profile_images/1044088637296709632/TXC15fjB_normal.jpg" TargetMode="External" /><Relationship Id="rId554" Type="http://schemas.openxmlformats.org/officeDocument/2006/relationships/hyperlink" Target="http://pbs.twimg.com/profile_images/855725518590689280/3tUIkwet_normal.jpg" TargetMode="External" /><Relationship Id="rId555" Type="http://schemas.openxmlformats.org/officeDocument/2006/relationships/hyperlink" Target="http://pbs.twimg.com/profile_images/3053074401/ba4cffba9a9e3f1a5ce021d392d05036_normal.jpeg" TargetMode="External" /><Relationship Id="rId556" Type="http://schemas.openxmlformats.org/officeDocument/2006/relationships/hyperlink" Target="http://pbs.twimg.com/profile_images/532980565650051073/y7NXlcxp_normal.jpeg" TargetMode="External" /><Relationship Id="rId557" Type="http://schemas.openxmlformats.org/officeDocument/2006/relationships/hyperlink" Target="http://pbs.twimg.com/profile_images/893177058985099265/H4nXGPXE_normal.jpg" TargetMode="External" /><Relationship Id="rId558" Type="http://schemas.openxmlformats.org/officeDocument/2006/relationships/hyperlink" Target="http://pbs.twimg.com/profile_images/427235857603371008/hoSv-C21_normal.png" TargetMode="External" /><Relationship Id="rId559" Type="http://schemas.openxmlformats.org/officeDocument/2006/relationships/hyperlink" Target="http://pbs.twimg.com/profile_images/978767316438597633/_x6s-sim_normal.jpg" TargetMode="External" /><Relationship Id="rId560" Type="http://schemas.openxmlformats.org/officeDocument/2006/relationships/hyperlink" Target="http://pbs.twimg.com/profile_images/1057753584102793218/kJUneTEs_normal.jpg" TargetMode="External" /><Relationship Id="rId561" Type="http://schemas.openxmlformats.org/officeDocument/2006/relationships/hyperlink" Target="http://pbs.twimg.com/profile_images/692813774869262337/p8P89fjP_normal.png" TargetMode="External" /><Relationship Id="rId562" Type="http://schemas.openxmlformats.org/officeDocument/2006/relationships/hyperlink" Target="http://pbs.twimg.com/profile_images/1764747620/Ralston_original_normal.jpg" TargetMode="External" /><Relationship Id="rId563" Type="http://schemas.openxmlformats.org/officeDocument/2006/relationships/hyperlink" Target="http://pbs.twimg.com/profile_images/994051799324610560/zduiyrK6_normal.jpg" TargetMode="External" /><Relationship Id="rId564" Type="http://schemas.openxmlformats.org/officeDocument/2006/relationships/hyperlink" Target="http://pbs.twimg.com/profile_images/612302117965967360/pxTf_7Jg_normal.jpg" TargetMode="External" /><Relationship Id="rId565" Type="http://schemas.openxmlformats.org/officeDocument/2006/relationships/hyperlink" Target="http://pbs.twimg.com/profile_images/1091026101185531906/6yMUmClL_normal.jpg" TargetMode="External" /><Relationship Id="rId566" Type="http://schemas.openxmlformats.org/officeDocument/2006/relationships/hyperlink" Target="http://pbs.twimg.com/profile_images/1094236373576491009/F3pzZE6a_normal.jpg" TargetMode="External" /><Relationship Id="rId567" Type="http://schemas.openxmlformats.org/officeDocument/2006/relationships/hyperlink" Target="http://pbs.twimg.com/profile_images/1043916834188218373/M0yJhZjc_normal.jpg" TargetMode="External" /><Relationship Id="rId568" Type="http://schemas.openxmlformats.org/officeDocument/2006/relationships/hyperlink" Target="http://pbs.twimg.com/profile_images/694238257102483456/6JzhOxJt_normal.jpg" TargetMode="External" /><Relationship Id="rId569" Type="http://schemas.openxmlformats.org/officeDocument/2006/relationships/hyperlink" Target="http://pbs.twimg.com/profile_images/1328579186/twitterphoto_normal.jpg" TargetMode="External" /><Relationship Id="rId570" Type="http://schemas.openxmlformats.org/officeDocument/2006/relationships/hyperlink" Target="http://pbs.twimg.com/profile_images/638827582545260544/97yEhf_o_normal.jpg" TargetMode="External" /><Relationship Id="rId571" Type="http://schemas.openxmlformats.org/officeDocument/2006/relationships/hyperlink" Target="http://pbs.twimg.com/profile_images/1043158237632126976/1l9xZ3sc_normal.jpg" TargetMode="External" /><Relationship Id="rId572" Type="http://schemas.openxmlformats.org/officeDocument/2006/relationships/hyperlink" Target="http://pbs.twimg.com/profile_images/483707042670985216/sbm2VlQE_normal.jpeg" TargetMode="External" /><Relationship Id="rId573" Type="http://schemas.openxmlformats.org/officeDocument/2006/relationships/hyperlink" Target="http://pbs.twimg.com/profile_images/967391277569355776/mF5_zZdO_normal.jpg" TargetMode="External" /><Relationship Id="rId574" Type="http://schemas.openxmlformats.org/officeDocument/2006/relationships/hyperlink" Target="http://pbs.twimg.com/profile_images/498915107468894208/wwnRgOB9_normal.png" TargetMode="External" /><Relationship Id="rId575" Type="http://schemas.openxmlformats.org/officeDocument/2006/relationships/hyperlink" Target="http://pbs.twimg.com/profile_images/1091493741934854144/ZtKwAaSc_normal.jpg" TargetMode="External" /><Relationship Id="rId576" Type="http://schemas.openxmlformats.org/officeDocument/2006/relationships/hyperlink" Target="http://pbs.twimg.com/profile_images/864220615422726144/F3M8Co7J_normal.jpg" TargetMode="External" /><Relationship Id="rId577" Type="http://schemas.openxmlformats.org/officeDocument/2006/relationships/hyperlink" Target="http://pbs.twimg.com/profile_images/2653646660/d8b387eb961bb8c444750bf70b57f33d_normal.png" TargetMode="External" /><Relationship Id="rId578" Type="http://schemas.openxmlformats.org/officeDocument/2006/relationships/hyperlink" Target="http://pbs.twimg.com/profile_images/448162267981307904/d_OHmzXd_normal.jpeg" TargetMode="External" /><Relationship Id="rId579" Type="http://schemas.openxmlformats.org/officeDocument/2006/relationships/hyperlink" Target="http://pbs.twimg.com/profile_images/1295142140/MysticTrain_normal.jpg" TargetMode="External" /><Relationship Id="rId580" Type="http://schemas.openxmlformats.org/officeDocument/2006/relationships/hyperlink" Target="http://pbs.twimg.com/profile_images/616638763716882432/WQvDiKJQ_normal.jpg" TargetMode="External" /><Relationship Id="rId581" Type="http://schemas.openxmlformats.org/officeDocument/2006/relationships/hyperlink" Target="http://pbs.twimg.com/profile_images/948795273681104897/hFMDXtZB_normal.jpg" TargetMode="External" /><Relationship Id="rId582" Type="http://schemas.openxmlformats.org/officeDocument/2006/relationships/hyperlink" Target="http://pbs.twimg.com/profile_images/2623937172/acn2bi822bff2uv64qr3_normal.png" TargetMode="External" /><Relationship Id="rId583" Type="http://schemas.openxmlformats.org/officeDocument/2006/relationships/hyperlink" Target="http://pbs.twimg.com/profile_images/666452894699253760/rTrjYsW5_normal.jpg" TargetMode="External" /><Relationship Id="rId584" Type="http://schemas.openxmlformats.org/officeDocument/2006/relationships/hyperlink" Target="http://pbs.twimg.com/profile_images/923667780649357314/YTM1dNv6_normal.jpg" TargetMode="External" /><Relationship Id="rId585" Type="http://schemas.openxmlformats.org/officeDocument/2006/relationships/hyperlink" Target="http://pbs.twimg.com/profile_images/1043674143978340352/r6e9MnFt_normal.jpg" TargetMode="External" /><Relationship Id="rId586" Type="http://schemas.openxmlformats.org/officeDocument/2006/relationships/hyperlink" Target="http://pbs.twimg.com/profile_images/829080204387577856/GPiWtbmC_normal.jpg" TargetMode="External" /><Relationship Id="rId587" Type="http://schemas.openxmlformats.org/officeDocument/2006/relationships/hyperlink" Target="http://pbs.twimg.com/profile_images/1429295829/tG_normal.jpg" TargetMode="External" /><Relationship Id="rId588" Type="http://schemas.openxmlformats.org/officeDocument/2006/relationships/hyperlink" Target="http://pbs.twimg.com/profile_images/1408216501/OKaytwittericon_normal.jpg" TargetMode="External" /><Relationship Id="rId589" Type="http://schemas.openxmlformats.org/officeDocument/2006/relationships/hyperlink" Target="http://pbs.twimg.com/profile_images/1085909389570002946/uXD_2g4W_normal.jpg" TargetMode="External" /><Relationship Id="rId590" Type="http://schemas.openxmlformats.org/officeDocument/2006/relationships/hyperlink" Target="http://pbs.twimg.com/profile_images/1087422410817556480/EF5WHpTD_normal.jpg" TargetMode="External" /><Relationship Id="rId591" Type="http://schemas.openxmlformats.org/officeDocument/2006/relationships/hyperlink" Target="http://pbs.twimg.com/profile_images/3161626332/a64daa407da2f6ab4d5b08c440aaa044_normal.jpe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926303888365510656/IHt-GEhl_normal.jpg" TargetMode="External" /><Relationship Id="rId594" Type="http://schemas.openxmlformats.org/officeDocument/2006/relationships/hyperlink" Target="http://pbs.twimg.com/profile_images/954132096926101504/yjPO1OlX_normal.jpg" TargetMode="External" /><Relationship Id="rId595" Type="http://schemas.openxmlformats.org/officeDocument/2006/relationships/hyperlink" Target="http://pbs.twimg.com/profile_images/1015289836939370496/h-XJF3AR_normal.jpg" TargetMode="External" /><Relationship Id="rId596" Type="http://schemas.openxmlformats.org/officeDocument/2006/relationships/hyperlink" Target="https://twitter.com/canbyherald" TargetMode="External" /><Relationship Id="rId597" Type="http://schemas.openxmlformats.org/officeDocument/2006/relationships/hyperlink" Target="https://twitter.com/valleytimes" TargetMode="External" /><Relationship Id="rId598" Type="http://schemas.openxmlformats.org/officeDocument/2006/relationships/hyperlink" Target="https://twitter.com/cntrloregonian" TargetMode="External" /><Relationship Id="rId599" Type="http://schemas.openxmlformats.org/officeDocument/2006/relationships/hyperlink" Target="https://twitter.com/mojatt" TargetMode="External" /><Relationship Id="rId600" Type="http://schemas.openxmlformats.org/officeDocument/2006/relationships/hyperlink" Target="https://twitter.com/gresham_outlook" TargetMode="External" /><Relationship Id="rId601" Type="http://schemas.openxmlformats.org/officeDocument/2006/relationships/hyperlink" Target="https://twitter.com/estacada_news" TargetMode="External" /><Relationship Id="rId602" Type="http://schemas.openxmlformats.org/officeDocument/2006/relationships/hyperlink" Target="https://twitter.com/sandypost" TargetMode="External" /><Relationship Id="rId603" Type="http://schemas.openxmlformats.org/officeDocument/2006/relationships/hyperlink" Target="https://twitter.com/nwfisch" TargetMode="External" /><Relationship Id="rId604" Type="http://schemas.openxmlformats.org/officeDocument/2006/relationships/hyperlink" Target="https://twitter.com/openloop" TargetMode="External" /><Relationship Id="rId605" Type="http://schemas.openxmlformats.org/officeDocument/2006/relationships/hyperlink" Target="https://twitter.com/brewerbi" TargetMode="External" /><Relationship Id="rId606" Type="http://schemas.openxmlformats.org/officeDocument/2006/relationships/hyperlink" Target="https://twitter.com/tives" TargetMode="External" /><Relationship Id="rId607" Type="http://schemas.openxmlformats.org/officeDocument/2006/relationships/hyperlink" Target="https://twitter.com/ptskahill" TargetMode="External" /><Relationship Id="rId608" Type="http://schemas.openxmlformats.org/officeDocument/2006/relationships/hyperlink" Target="https://twitter.com/bradfreidhof" TargetMode="External" /><Relationship Id="rId609" Type="http://schemas.openxmlformats.org/officeDocument/2006/relationships/hyperlink" Target="https://twitter.com/iowabottlebill" TargetMode="External" /><Relationship Id="rId610" Type="http://schemas.openxmlformats.org/officeDocument/2006/relationships/hyperlink" Target="https://twitter.com/deeplezpower" TargetMode="External" /><Relationship Id="rId611" Type="http://schemas.openxmlformats.org/officeDocument/2006/relationships/hyperlink" Target="https://twitter.com/connollymer" TargetMode="External" /><Relationship Id="rId612" Type="http://schemas.openxmlformats.org/officeDocument/2006/relationships/hyperlink" Target="https://twitter.com/utahan15" TargetMode="External" /><Relationship Id="rId613" Type="http://schemas.openxmlformats.org/officeDocument/2006/relationships/hyperlink" Target="https://twitter.com/erinbode" TargetMode="External" /><Relationship Id="rId614" Type="http://schemas.openxmlformats.org/officeDocument/2006/relationships/hyperlink" Target="https://twitter.com/robinrashell" TargetMode="External" /><Relationship Id="rId615" Type="http://schemas.openxmlformats.org/officeDocument/2006/relationships/hyperlink" Target="https://twitter.com/heyitsaesh" TargetMode="External" /><Relationship Id="rId616" Type="http://schemas.openxmlformats.org/officeDocument/2006/relationships/hyperlink" Target="https://twitter.com/rodrdomi2692" TargetMode="External" /><Relationship Id="rId617" Type="http://schemas.openxmlformats.org/officeDocument/2006/relationships/hyperlink" Target="https://twitter.com/cartercraft" TargetMode="External" /><Relationship Id="rId618" Type="http://schemas.openxmlformats.org/officeDocument/2006/relationships/hyperlink" Target="https://twitter.com/dougcasler1" TargetMode="External" /><Relationship Id="rId619" Type="http://schemas.openxmlformats.org/officeDocument/2006/relationships/hyperlink" Target="https://twitter.com/ndudley1" TargetMode="External" /><Relationship Id="rId620" Type="http://schemas.openxmlformats.org/officeDocument/2006/relationships/hyperlink" Target="https://twitter.com/ricktrilsch" TargetMode="External" /><Relationship Id="rId621" Type="http://schemas.openxmlformats.org/officeDocument/2006/relationships/hyperlink" Target="https://twitter.com/wcp" TargetMode="External" /><Relationship Id="rId622" Type="http://schemas.openxmlformats.org/officeDocument/2006/relationships/hyperlink" Target="https://twitter.com/tomsherwood" TargetMode="External" /><Relationship Id="rId623" Type="http://schemas.openxmlformats.org/officeDocument/2006/relationships/hyperlink" Target="https://twitter.com/kojoshow" TargetMode="External" /><Relationship Id="rId624" Type="http://schemas.openxmlformats.org/officeDocument/2006/relationships/hyperlink" Target="https://twitter.com/dhplover" TargetMode="External" /><Relationship Id="rId625" Type="http://schemas.openxmlformats.org/officeDocument/2006/relationships/hyperlink" Target="https://twitter.com/oskyherald" TargetMode="External" /><Relationship Id="rId626" Type="http://schemas.openxmlformats.org/officeDocument/2006/relationships/hyperlink" Target="https://twitter.com/rationaldoge" TargetMode="External" /><Relationship Id="rId627" Type="http://schemas.openxmlformats.org/officeDocument/2006/relationships/hyperlink" Target="https://twitter.com/mprnews" TargetMode="External" /><Relationship Id="rId628" Type="http://schemas.openxmlformats.org/officeDocument/2006/relationships/hyperlink" Target="https://twitter.com/peaz_org" TargetMode="External" /><Relationship Id="rId629" Type="http://schemas.openxmlformats.org/officeDocument/2006/relationships/hyperlink" Target="https://twitter.com/treehousereal" TargetMode="External" /><Relationship Id="rId630" Type="http://schemas.openxmlformats.org/officeDocument/2006/relationships/hyperlink" Target="https://twitter.com/connrecyclers" TargetMode="External" /><Relationship Id="rId631" Type="http://schemas.openxmlformats.org/officeDocument/2006/relationships/hyperlink" Target="https://twitter.com/connfood" TargetMode="External" /><Relationship Id="rId632" Type="http://schemas.openxmlformats.org/officeDocument/2006/relationships/hyperlink" Target="https://twitter.com/pearsesam" TargetMode="External" /><Relationship Id="rId633" Type="http://schemas.openxmlformats.org/officeDocument/2006/relationships/hyperlink" Target="https://twitter.com/arforcdl" TargetMode="External" /><Relationship Id="rId634" Type="http://schemas.openxmlformats.org/officeDocument/2006/relationships/hyperlink" Target="https://twitter.com/laurenguilette" TargetMode="External" /><Relationship Id="rId635" Type="http://schemas.openxmlformats.org/officeDocument/2006/relationships/hyperlink" Target="https://twitter.com/indoorkitty3000" TargetMode="External" /><Relationship Id="rId636" Type="http://schemas.openxmlformats.org/officeDocument/2006/relationships/hyperlink" Target="https://twitter.com/snapnhiss" TargetMode="External" /><Relationship Id="rId637" Type="http://schemas.openxmlformats.org/officeDocument/2006/relationships/hyperlink" Target="https://twitter.com/cyrilmay1" TargetMode="External" /><Relationship Id="rId638" Type="http://schemas.openxmlformats.org/officeDocument/2006/relationships/hyperlink" Target="https://twitter.com/woburnpatch" TargetMode="External" /><Relationship Id="rId639" Type="http://schemas.openxmlformats.org/officeDocument/2006/relationships/hyperlink" Target="https://twitter.com/lily_oh_lily_" TargetMode="External" /><Relationship Id="rId640" Type="http://schemas.openxmlformats.org/officeDocument/2006/relationships/hyperlink" Target="https://twitter.com/sf_washington" TargetMode="External" /><Relationship Id="rId641" Type="http://schemas.openxmlformats.org/officeDocument/2006/relationships/hyperlink" Target="https://twitter.com/wastategov" TargetMode="External" /><Relationship Id="rId642" Type="http://schemas.openxmlformats.org/officeDocument/2006/relationships/hyperlink" Target="https://twitter.com/wasendemocrats" TargetMode="External" /><Relationship Id="rId643" Type="http://schemas.openxmlformats.org/officeDocument/2006/relationships/hyperlink" Target="https://twitter.com/govinslee" TargetMode="External" /><Relationship Id="rId644" Type="http://schemas.openxmlformats.org/officeDocument/2006/relationships/hyperlink" Target="https://twitter.com/markoliias" TargetMode="External" /><Relationship Id="rId645" Type="http://schemas.openxmlformats.org/officeDocument/2006/relationships/hyperlink" Target="https://twitter.com/mountaindairy" TargetMode="External" /><Relationship Id="rId646" Type="http://schemas.openxmlformats.org/officeDocument/2006/relationships/hyperlink" Target="https://twitter.com/theshipatnorth" TargetMode="External" /><Relationship Id="rId647" Type="http://schemas.openxmlformats.org/officeDocument/2006/relationships/hyperlink" Target="https://twitter.com/isasenior" TargetMode="External" /><Relationship Id="rId648" Type="http://schemas.openxmlformats.org/officeDocument/2006/relationships/hyperlink" Target="https://twitter.com/esjpa" TargetMode="External" /><Relationship Id="rId649" Type="http://schemas.openxmlformats.org/officeDocument/2006/relationships/hyperlink" Target="https://twitter.com/uozerowaste" TargetMode="External" /><Relationship Id="rId650" Type="http://schemas.openxmlformats.org/officeDocument/2006/relationships/hyperlink" Target="https://twitter.com/stainlessstraw" TargetMode="External" /><Relationship Id="rId651" Type="http://schemas.openxmlformats.org/officeDocument/2006/relationships/hyperlink" Target="https://twitter.com/nygovcuomo" TargetMode="External" /><Relationship Id="rId652" Type="http://schemas.openxmlformats.org/officeDocument/2006/relationships/hyperlink" Target="https://twitter.com/daswenson" TargetMode="External" /><Relationship Id="rId653" Type="http://schemas.openxmlformats.org/officeDocument/2006/relationships/hyperlink" Target="https://twitter.com/iowastateu" TargetMode="External" /><Relationship Id="rId654" Type="http://schemas.openxmlformats.org/officeDocument/2006/relationships/hyperlink" Target="https://twitter.com/jamesqlynch" TargetMode="External" /><Relationship Id="rId655" Type="http://schemas.openxmlformats.org/officeDocument/2006/relationships/hyperlink" Target="https://twitter.com/nickhoefer" TargetMode="External" /><Relationship Id="rId656" Type="http://schemas.openxmlformats.org/officeDocument/2006/relationships/hyperlink" Target="https://twitter.com/rollingorganic1" TargetMode="External" /><Relationship Id="rId657" Type="http://schemas.openxmlformats.org/officeDocument/2006/relationships/hyperlink" Target="https://twitter.com/mrharmerpe" TargetMode="External" /><Relationship Id="rId658" Type="http://schemas.openxmlformats.org/officeDocument/2006/relationships/hyperlink" Target="https://twitter.com/iaindycarfan" TargetMode="External" /><Relationship Id="rId659" Type="http://schemas.openxmlformats.org/officeDocument/2006/relationships/hyperlink" Target="https://twitter.com/wasteadvantage" TargetMode="External" /><Relationship Id="rId660" Type="http://schemas.openxmlformats.org/officeDocument/2006/relationships/hyperlink" Target="https://twitter.com/ehhi" TargetMode="External" /><Relationship Id="rId661" Type="http://schemas.openxmlformats.org/officeDocument/2006/relationships/hyperlink" Target="https://twitter.com/woc1420am" TargetMode="External" /><Relationship Id="rId662" Type="http://schemas.openxmlformats.org/officeDocument/2006/relationships/hyperlink" Target="https://twitter.com/jonorcutt" TargetMode="External" /><Relationship Id="rId663" Type="http://schemas.openxmlformats.org/officeDocument/2006/relationships/hyperlink" Target="https://twitter.com/citizensenviro" TargetMode="External" /><Relationship Id="rId664" Type="http://schemas.openxmlformats.org/officeDocument/2006/relationships/hyperlink" Target="https://twitter.com/riverkeeper" TargetMode="External" /><Relationship Id="rId665" Type="http://schemas.openxmlformats.org/officeDocument/2006/relationships/hyperlink" Target="https://twitter.com/nrdc" TargetMode="External" /><Relationship Id="rId666" Type="http://schemas.openxmlformats.org/officeDocument/2006/relationships/hyperlink" Target="https://twitter.com/bradlander" TargetMode="External" /><Relationship Id="rId667" Type="http://schemas.openxmlformats.org/officeDocument/2006/relationships/hyperlink" Target="https://twitter.com/glenn_mcan" TargetMode="External" /><Relationship Id="rId668" Type="http://schemas.openxmlformats.org/officeDocument/2006/relationships/hyperlink" Target="https://twitter.com/jennifershirsch" TargetMode="External" /><Relationship Id="rId669" Type="http://schemas.openxmlformats.org/officeDocument/2006/relationships/hyperlink" Target="https://twitter.com/globegazette" TargetMode="External" /><Relationship Id="rId670" Type="http://schemas.openxmlformats.org/officeDocument/2006/relationships/hyperlink" Target="https://twitter.com/markhassoregon" TargetMode="External" /><Relationship Id="rId671" Type="http://schemas.openxmlformats.org/officeDocument/2006/relationships/hyperlink" Target="https://twitter.com/juleskbailey" TargetMode="External" /><Relationship Id="rId672" Type="http://schemas.openxmlformats.org/officeDocument/2006/relationships/hyperlink" Target="https://twitter.com/orbottledrop" TargetMode="External" /><Relationship Id="rId673" Type="http://schemas.openxmlformats.org/officeDocument/2006/relationships/hyperlink" Target="https://twitter.com/joelgerlach" TargetMode="External" /><Relationship Id="rId674" Type="http://schemas.openxmlformats.org/officeDocument/2006/relationships/hyperlink" Target="https://twitter.com/scj" TargetMode="External" /><Relationship Id="rId675" Type="http://schemas.openxmlformats.org/officeDocument/2006/relationships/hyperlink" Target="https://twitter.com/cappellimiles" TargetMode="External" /><Relationship Id="rId676" Type="http://schemas.openxmlformats.org/officeDocument/2006/relationships/hyperlink" Target="https://twitter.com/oregonson" TargetMode="External" /><Relationship Id="rId677" Type="http://schemas.openxmlformats.org/officeDocument/2006/relationships/hyperlink" Target="https://twitter.com/progressivemrs" TargetMode="External" /><Relationship Id="rId678" Type="http://schemas.openxmlformats.org/officeDocument/2006/relationships/hyperlink" Target="https://twitter.com/repcicilline" TargetMode="External" /><Relationship Id="rId679" Type="http://schemas.openxmlformats.org/officeDocument/2006/relationships/hyperlink" Target="https://twitter.com/janicebranam1" TargetMode="External" /><Relationship Id="rId680" Type="http://schemas.openxmlformats.org/officeDocument/2006/relationships/hyperlink" Target="https://twitter.com/ac360" TargetMode="External" /><Relationship Id="rId681" Type="http://schemas.openxmlformats.org/officeDocument/2006/relationships/hyperlink" Target="https://twitter.com/legiscanct" TargetMode="External" /><Relationship Id="rId682" Type="http://schemas.openxmlformats.org/officeDocument/2006/relationships/hyperlink" Target="https://twitter.com/vhd_feminist" TargetMode="External" /><Relationship Id="rId683" Type="http://schemas.openxmlformats.org/officeDocument/2006/relationships/hyperlink" Target="https://twitter.com/libbycwatson" TargetMode="External" /><Relationship Id="rId684" Type="http://schemas.openxmlformats.org/officeDocument/2006/relationships/hyperlink" Target="https://twitter.com/guyendorekaiser" TargetMode="External" /><Relationship Id="rId685" Type="http://schemas.openxmlformats.org/officeDocument/2006/relationships/hyperlink" Target="https://twitter.com/jeremyebslarge" TargetMode="External" /><Relationship Id="rId686" Type="http://schemas.openxmlformats.org/officeDocument/2006/relationships/hyperlink" Target="https://twitter.com/skye_aspden" TargetMode="External" /><Relationship Id="rId687" Type="http://schemas.openxmlformats.org/officeDocument/2006/relationships/hyperlink" Target="https://twitter.com/_kayla_bayla__" TargetMode="External" /><Relationship Id="rId688" Type="http://schemas.openxmlformats.org/officeDocument/2006/relationships/hyperlink" Target="https://twitter.com/bitchimlying" TargetMode="External" /><Relationship Id="rId689" Type="http://schemas.openxmlformats.org/officeDocument/2006/relationships/hyperlink" Target="https://twitter.com/kaylyn60" TargetMode="External" /><Relationship Id="rId690" Type="http://schemas.openxmlformats.org/officeDocument/2006/relationships/hyperlink" Target="https://twitter.com/senatedems" TargetMode="External" /><Relationship Id="rId691" Type="http://schemas.openxmlformats.org/officeDocument/2006/relationships/hyperlink" Target="https://twitter.com/epa" TargetMode="External" /><Relationship Id="rId692" Type="http://schemas.openxmlformats.org/officeDocument/2006/relationships/hyperlink" Target="https://twitter.com/billmaher" TargetMode="External" /><Relationship Id="rId693" Type="http://schemas.openxmlformats.org/officeDocument/2006/relationships/hyperlink" Target="https://twitter.com/iowamsanthrope" TargetMode="External" /><Relationship Id="rId694" Type="http://schemas.openxmlformats.org/officeDocument/2006/relationships/hyperlink" Target="https://twitter.com/chuckriegle" TargetMode="External" /><Relationship Id="rId695" Type="http://schemas.openxmlformats.org/officeDocument/2006/relationships/hyperlink" Target="https://twitter.com/cri_recycle" TargetMode="External" /><Relationship Id="rId696" Type="http://schemas.openxmlformats.org/officeDocument/2006/relationships/hyperlink" Target="https://twitter.com/buffyb45" TargetMode="External" /><Relationship Id="rId697" Type="http://schemas.openxmlformats.org/officeDocument/2006/relationships/hyperlink" Target="https://twitter.com/kvossmer" TargetMode="External" /><Relationship Id="rId698" Type="http://schemas.openxmlformats.org/officeDocument/2006/relationships/hyperlink" Target="https://twitter.com/wallingforddems" TargetMode="External" /><Relationship Id="rId699" Type="http://schemas.openxmlformats.org/officeDocument/2006/relationships/hyperlink" Target="https://twitter.com/vermontedition" TargetMode="External" /><Relationship Id="rId700" Type="http://schemas.openxmlformats.org/officeDocument/2006/relationships/hyperlink" Target="https://twitter.com/robinscheu" TargetMode="External" /><Relationship Id="rId701" Type="http://schemas.openxmlformats.org/officeDocument/2006/relationships/hyperlink" Target="https://twitter.com/vthousedems" TargetMode="External" /><Relationship Id="rId702" Type="http://schemas.openxmlformats.org/officeDocument/2006/relationships/hyperlink" Target="https://twitter.com/iknowbo" TargetMode="External" /><Relationship Id="rId703" Type="http://schemas.openxmlformats.org/officeDocument/2006/relationships/hyperlink" Target="https://twitter.com/heyitscarolyn" TargetMode="External" /><Relationship Id="rId704" Type="http://schemas.openxmlformats.org/officeDocument/2006/relationships/hyperlink" Target="https://twitter.com/alpipkin" TargetMode="External" /><Relationship Id="rId705" Type="http://schemas.openxmlformats.org/officeDocument/2006/relationships/hyperlink" Target="https://twitter.com/freetexas2" TargetMode="External" /><Relationship Id="rId706" Type="http://schemas.openxmlformats.org/officeDocument/2006/relationships/hyperlink" Target="https://twitter.com/thephoolish1" TargetMode="External" /><Relationship Id="rId707" Type="http://schemas.openxmlformats.org/officeDocument/2006/relationships/hyperlink" Target="https://twitter.com/et109_" TargetMode="External" /><Relationship Id="rId708" Type="http://schemas.openxmlformats.org/officeDocument/2006/relationships/hyperlink" Target="https://twitter.com/bakkenbill1964" TargetMode="External" /><Relationship Id="rId709" Type="http://schemas.openxmlformats.org/officeDocument/2006/relationships/hyperlink" Target="https://twitter.com/paparutledge" TargetMode="External" /><Relationship Id="rId710" Type="http://schemas.openxmlformats.org/officeDocument/2006/relationships/hyperlink" Target="https://twitter.com/ncelenviro" TargetMode="External" /><Relationship Id="rId711" Type="http://schemas.openxmlformats.org/officeDocument/2006/relationships/hyperlink" Target="https://twitter.com/repgalonski" TargetMode="External" /><Relationship Id="rId712" Type="http://schemas.openxmlformats.org/officeDocument/2006/relationships/hyperlink" Target="https://twitter.com/davesilberman" TargetMode="External" /><Relationship Id="rId713" Type="http://schemas.openxmlformats.org/officeDocument/2006/relationships/hyperlink" Target="https://twitter.com/acdcvt" TargetMode="External" /><Relationship Id="rId714" Type="http://schemas.openxmlformats.org/officeDocument/2006/relationships/hyperlink" Target="https://twitter.com/kjan1220" TargetMode="External" /><Relationship Id="rId715" Type="http://schemas.openxmlformats.org/officeDocument/2006/relationships/hyperlink" Target="https://twitter.com/kglonews" TargetMode="External" /><Relationship Id="rId716" Type="http://schemas.openxmlformats.org/officeDocument/2006/relationships/hyperlink" Target="https://twitter.com/kiwaradio" TargetMode="External" /><Relationship Id="rId717" Type="http://schemas.openxmlformats.org/officeDocument/2006/relationships/hyperlink" Target="https://twitter.com/fireprotraining" TargetMode="External" /><Relationship Id="rId718" Type="http://schemas.openxmlformats.org/officeDocument/2006/relationships/hyperlink" Target="https://twitter.com/mikevonirvin" TargetMode="External" /><Relationship Id="rId719" Type="http://schemas.openxmlformats.org/officeDocument/2006/relationships/hyperlink" Target="https://twitter.com/nohogwash" TargetMode="External" /><Relationship Id="rId720" Type="http://schemas.openxmlformats.org/officeDocument/2006/relationships/hyperlink" Target="https://twitter.com/nohogwashnews" TargetMode="External" /><Relationship Id="rId721" Type="http://schemas.openxmlformats.org/officeDocument/2006/relationships/hyperlink" Target="https://twitter.com/nohogwashgolf" TargetMode="External" /><Relationship Id="rId722" Type="http://schemas.openxmlformats.org/officeDocument/2006/relationships/hyperlink" Target="https://twitter.com/timtitanium" TargetMode="External" /><Relationship Id="rId723" Type="http://schemas.openxmlformats.org/officeDocument/2006/relationships/hyperlink" Target="https://twitter.com/nohogwashpod" TargetMode="External" /><Relationship Id="rId724" Type="http://schemas.openxmlformats.org/officeDocument/2006/relationships/hyperlink" Target="https://twitter.com/tollniche" TargetMode="External" /><Relationship Id="rId725" Type="http://schemas.openxmlformats.org/officeDocument/2006/relationships/hyperlink" Target="https://twitter.com/wcfcourier" TargetMode="External" /><Relationship Id="rId726" Type="http://schemas.openxmlformats.org/officeDocument/2006/relationships/hyperlink" Target="https://twitter.com/jgroves" TargetMode="External" /><Relationship Id="rId727" Type="http://schemas.openxmlformats.org/officeDocument/2006/relationships/hyperlink" Target="https://twitter.com/wamu885" TargetMode="External" /><Relationship Id="rId728" Type="http://schemas.openxmlformats.org/officeDocument/2006/relationships/hyperlink" Target="https://twitter.com/cbjournal" TargetMode="External" /><Relationship Id="rId729" Type="http://schemas.openxmlformats.org/officeDocument/2006/relationships/hyperlink" Target="https://twitter.com/iowabar" TargetMode="External" /><Relationship Id="rId730" Type="http://schemas.openxmlformats.org/officeDocument/2006/relationships/hyperlink" Target="https://twitter.com/radioiowa" TargetMode="External" /><Relationship Id="rId731" Type="http://schemas.openxmlformats.org/officeDocument/2006/relationships/hyperlink" Target="https://twitter.com/simply__zah" TargetMode="External" /><Relationship Id="rId732" Type="http://schemas.openxmlformats.org/officeDocument/2006/relationships/hyperlink" Target="https://twitter.com/mirlagerfield" TargetMode="External" /><Relationship Id="rId733" Type="http://schemas.openxmlformats.org/officeDocument/2006/relationships/hyperlink" Target="https://twitter.com/pauldeaton_ia" TargetMode="External" /><Relationship Id="rId734" Type="http://schemas.openxmlformats.org/officeDocument/2006/relationships/hyperlink" Target="https://twitter.com/lltwing" TargetMode="External" /><Relationship Id="rId735" Type="http://schemas.openxmlformats.org/officeDocument/2006/relationships/hyperlink" Target="https://twitter.com/staedart" TargetMode="External" /><Relationship Id="rId736" Type="http://schemas.openxmlformats.org/officeDocument/2006/relationships/hyperlink" Target="https://twitter.com/mswconsultants" TargetMode="External" /><Relationship Id="rId737" Type="http://schemas.openxmlformats.org/officeDocument/2006/relationships/hyperlink" Target="https://twitter.com/recyclinghero" TargetMode="External" /><Relationship Id="rId738" Type="http://schemas.openxmlformats.org/officeDocument/2006/relationships/hyperlink" Target="https://twitter.com/dcleif" TargetMode="External" /><Relationship Id="rId739" Type="http://schemas.openxmlformats.org/officeDocument/2006/relationships/hyperlink" Target="https://twitter.com/brad4abi" TargetMode="External" /><Relationship Id="rId740" Type="http://schemas.openxmlformats.org/officeDocument/2006/relationships/hyperlink" Target="https://twitter.com/iowaabi" TargetMode="External" /><Relationship Id="rId741" Type="http://schemas.openxmlformats.org/officeDocument/2006/relationships/hyperlink" Target="https://twitter.com/mike4abi" TargetMode="External" /><Relationship Id="rId742" Type="http://schemas.openxmlformats.org/officeDocument/2006/relationships/hyperlink" Target="https://twitter.com/tonyrios_pr" TargetMode="External" /><Relationship Id="rId743" Type="http://schemas.openxmlformats.org/officeDocument/2006/relationships/hyperlink" Target="https://twitter.com/billfinchbpt" TargetMode="External" /><Relationship Id="rId744" Type="http://schemas.openxmlformats.org/officeDocument/2006/relationships/hyperlink" Target="https://twitter.com/cryen4" TargetMode="External" /><Relationship Id="rId745" Type="http://schemas.openxmlformats.org/officeDocument/2006/relationships/hyperlink" Target="https://twitter.com/joeannh" TargetMode="External" /><Relationship Id="rId746" Type="http://schemas.openxmlformats.org/officeDocument/2006/relationships/hyperlink" Target="https://twitter.com/lwvneedhamma" TargetMode="External" /><Relationship Id="rId747" Type="http://schemas.openxmlformats.org/officeDocument/2006/relationships/hyperlink" Target="https://twitter.com/masssierraclub" TargetMode="External" /><Relationship Id="rId748" Type="http://schemas.openxmlformats.org/officeDocument/2006/relationships/hyperlink" Target="https://twitter.com/janet_masspirg" TargetMode="External" /><Relationship Id="rId749" Type="http://schemas.openxmlformats.org/officeDocument/2006/relationships/hyperlink" Target="https://twitter.com/nwecotours" TargetMode="External" /><Relationship Id="rId750" Type="http://schemas.openxmlformats.org/officeDocument/2006/relationships/hyperlink" Target="https://twitter.com/branbrez" TargetMode="External" /><Relationship Id="rId751" Type="http://schemas.openxmlformats.org/officeDocument/2006/relationships/hyperlink" Target="https://twitter.com/rrecycling" TargetMode="External" /><Relationship Id="rId752" Type="http://schemas.openxmlformats.org/officeDocument/2006/relationships/hyperlink" Target="https://twitter.com/wastecounter" TargetMode="External" /><Relationship Id="rId753" Type="http://schemas.openxmlformats.org/officeDocument/2006/relationships/hyperlink" Target="https://twitter.com/timesfreepress" TargetMode="External" /><Relationship Id="rId754" Type="http://schemas.openxmlformats.org/officeDocument/2006/relationships/hyperlink" Target="https://twitter.com/ltterfreephilly" TargetMode="External" /><Relationship Id="rId755" Type="http://schemas.openxmlformats.org/officeDocument/2006/relationships/hyperlink" Target="https://twitter.com/gra_zer" TargetMode="External" /><Relationship Id="rId756" Type="http://schemas.openxmlformats.org/officeDocument/2006/relationships/hyperlink" Target="https://twitter.com/mhartnettradio" TargetMode="External" /><Relationship Id="rId757" Type="http://schemas.openxmlformats.org/officeDocument/2006/relationships/hyperlink" Target="https://twitter.com/nerecycling" TargetMode="External" /><Relationship Id="rId758" Type="http://schemas.openxmlformats.org/officeDocument/2006/relationships/hyperlink" Target="https://twitter.com/john_moorman_jr" TargetMode="External" /><Relationship Id="rId759" Type="http://schemas.openxmlformats.org/officeDocument/2006/relationships/hyperlink" Target="https://twitter.com/wawarah" TargetMode="External" /><Relationship Id="rId760" Type="http://schemas.openxmlformats.org/officeDocument/2006/relationships/hyperlink" Target="https://twitter.com/ldsdemsoregon" TargetMode="External" /><Relationship Id="rId761" Type="http://schemas.openxmlformats.org/officeDocument/2006/relationships/hyperlink" Target="https://twitter.com/scrapindustry" TargetMode="External" /><Relationship Id="rId762" Type="http://schemas.openxmlformats.org/officeDocument/2006/relationships/hyperlink" Target="https://twitter.com/uporoff" TargetMode="External" /><Relationship Id="rId763" Type="http://schemas.openxmlformats.org/officeDocument/2006/relationships/hyperlink" Target="https://twitter.com/dmregister" TargetMode="External" /><Relationship Id="rId764" Type="http://schemas.openxmlformats.org/officeDocument/2006/relationships/hyperlink" Target="https://twitter.com/claire4iowa" TargetMode="External" /><Relationship Id="rId765" Type="http://schemas.openxmlformats.org/officeDocument/2006/relationships/hyperlink" Target="https://twitter.com/repgaskill81" TargetMode="External" /><Relationship Id="rId766" Type="http://schemas.openxmlformats.org/officeDocument/2006/relationships/hyperlink" Target="https://twitter.com/gazettedotcom" TargetMode="External" /><Relationship Id="rId767" Type="http://schemas.openxmlformats.org/officeDocument/2006/relationships/hyperlink" Target="https://twitter.com/okayhenderson" TargetMode="External" /><Relationship Id="rId768" Type="http://schemas.openxmlformats.org/officeDocument/2006/relationships/hyperlink" Target="https://twitter.com/fuelingiowa" TargetMode="External" /><Relationship Id="rId769" Type="http://schemas.openxmlformats.org/officeDocument/2006/relationships/hyperlink" Target="https://twitter.com/blakeatiowa" TargetMode="External" /><Relationship Id="rId770" Type="http://schemas.openxmlformats.org/officeDocument/2006/relationships/hyperlink" Target="https://twitter.com/r" TargetMode="External" /><Relationship Id="rId771" Type="http://schemas.openxmlformats.org/officeDocument/2006/relationships/hyperlink" Target="https://twitter.com/jmeniates" TargetMode="External" /><Relationship Id="rId772" Type="http://schemas.openxmlformats.org/officeDocument/2006/relationships/hyperlink" Target="https://twitter.com/ingrahamangle" TargetMode="External" /><Relationship Id="rId773" Type="http://schemas.openxmlformats.org/officeDocument/2006/relationships/hyperlink" Target="https://twitter.com/wastatearchives" TargetMode="External" /><Relationship Id="rId774" Type="http://schemas.openxmlformats.org/officeDocument/2006/relationships/hyperlink" Target="https://twitter.com/kcelections" TargetMode="External" /><Relationship Id="rId775" Type="http://schemas.openxmlformats.org/officeDocument/2006/relationships/comments" Target="../comments2.xml" /><Relationship Id="rId776" Type="http://schemas.openxmlformats.org/officeDocument/2006/relationships/vmlDrawing" Target="../drawings/vmlDrawing2.vml" /><Relationship Id="rId777" Type="http://schemas.openxmlformats.org/officeDocument/2006/relationships/table" Target="../tables/table2.xml" /><Relationship Id="rId7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esource-recycling.com/recycling/2019/02/12/bottle-bill-expansion-draws-municipal-and-mrf-concern/" TargetMode="External" /><Relationship Id="rId2" Type="http://schemas.openxmlformats.org/officeDocument/2006/relationships/hyperlink" Target="https://www.thegazette.com/subject/news/government/iowas-40-year-old-iowa-bottle-bill-falling-apart-economist-dermot-hays-says-20190207" TargetMode="External" /><Relationship Id="rId3" Type="http://schemas.openxmlformats.org/officeDocument/2006/relationships/hyperlink" Target="https://www.radioiowa.com/2019/02/11/isu-economist-says-iowas-bottle-bill-is-falling-apart/" TargetMode="External" /><Relationship Id="rId4" Type="http://schemas.openxmlformats.org/officeDocument/2006/relationships/hyperlink" Target="https://www.npr.org/sections/thesalt/2019/02/04/688656261/oregon-bottle-deposit-system-hits-90-percent-redemption-rate" TargetMode="External" /><Relationship Id="rId5" Type="http://schemas.openxmlformats.org/officeDocument/2006/relationships/hyperlink" Target="https://ctmirror.org/category/ct-viewpoints/expand-connecticuts-bottle-bill-reduce-plastic-waste/" TargetMode="External" /><Relationship Id="rId6" Type="http://schemas.openxmlformats.org/officeDocument/2006/relationships/hyperlink" Target="https://www.gloucestertimes.com/news/local_news/a-way-to-nix-nip-litter-council-considers-resolution-to/article_ffca6d02-d4c2-590f-bd19-3a7d51cca4d0.html" TargetMode="External" /><Relationship Id="rId7" Type="http://schemas.openxmlformats.org/officeDocument/2006/relationships/hyperlink" Target="https://pamplinmedia.com/sl/417693-320967-expansion-of-bottle-bill-program-results-in-90-percent-recycling-rate-?fbclid=IwAR3kXFPr6KaI6hs82qfK_KH15MvVNhrrWotp0u0vQSnhlADfja10FUxaUdI" TargetMode="External" /><Relationship Id="rId8" Type="http://schemas.openxmlformats.org/officeDocument/2006/relationships/hyperlink" Target="http://www.wnpr.org/post/has-connecticuts-bottle-bill-changed-environmental-law-cash-cow" TargetMode="External" /><Relationship Id="rId9" Type="http://schemas.openxmlformats.org/officeDocument/2006/relationships/hyperlink" Target="https://pamplinmedia.com/sl/417693-320967-expansion-of-bottle-bill-program-results-in-90-percent-recycling-rate-" TargetMode="External" /><Relationship Id="rId10" Type="http://schemas.openxmlformats.org/officeDocument/2006/relationships/hyperlink" Target="https://www.legis.iowa.gov/legislation/BillBook?ga=88&amp;ba=HF198" TargetMode="External" /><Relationship Id="rId11" Type="http://schemas.openxmlformats.org/officeDocument/2006/relationships/hyperlink" Target="https://resource-recycling.com/recycling/2019/02/12/bottle-bill-expansion-draws-municipal-and-mrf-concern/" TargetMode="External" /><Relationship Id="rId12" Type="http://schemas.openxmlformats.org/officeDocument/2006/relationships/hyperlink" Target="https://ctmirror.org/category/ct-viewpoints/expand-connecticuts-bottle-bill-reduce-plastic-waste/" TargetMode="External" /><Relationship Id="rId13" Type="http://schemas.openxmlformats.org/officeDocument/2006/relationships/hyperlink" Target="https://pamplinmedia.com/sl/417693-320967-expansion-of-bottle-bill-program-results-in-90-percent-recycling-rate-?fbclid=IwAR3kXFPr6KaI6hs82qfK_KH15MvVNhrrWotp0u0vQSnhlADfja10FUxaUdI" TargetMode="External" /><Relationship Id="rId14" Type="http://schemas.openxmlformats.org/officeDocument/2006/relationships/hyperlink" Target="https://en.wikipedia.org/wiki/Oregon_Bottle_Bill" TargetMode="External" /><Relationship Id="rId15" Type="http://schemas.openxmlformats.org/officeDocument/2006/relationships/hyperlink" Target="https://pamplinmedia.com/sl/417693-320967-expansion-of-bottle-bill-program-results-in-90-percent-recycling-rate-?fbclid=IwAR1lP1ey0v7_9mDtv17g1ZCeLcsG0Dbe6LLUSyvJNKzCRYX7PeN4tuQngFQ" TargetMode="External" /><Relationship Id="rId16" Type="http://schemas.openxmlformats.org/officeDocument/2006/relationships/hyperlink" Target="https://www.oskaloosa.com/news/local_news/legislators-talk-bottle-bill/article_07088ad3-cb77-52d6-a4f8-6fddf2d2fb02.html" TargetMode="External" /><Relationship Id="rId17" Type="http://schemas.openxmlformats.org/officeDocument/2006/relationships/hyperlink" Target="http://patch.com/massachusetts/woburn/woburn-mayor-wants-nips-covered-bottle-bill?utm_source=dlvr.it&amp;utm_medium=twitter&amp;utm_term=politics%20%26%20government&amp;utm_campaign=recirc&amp;utm_content=aol" TargetMode="External" /><Relationship Id="rId18" Type="http://schemas.openxmlformats.org/officeDocument/2006/relationships/hyperlink" Target="https://variety.com/2018/gaming/news/mtn-dew-amp-gaming-fuel-1203080770/" TargetMode="External" /><Relationship Id="rId19" Type="http://schemas.openxmlformats.org/officeDocument/2006/relationships/hyperlink" Target="https://www.opb.org/news/article/oregon-bottle-deposit-redemption-rate-2018/?fbclid=IwAR1yUCe4frbqum2JEdrIhgGDXlU5gHPkwV7YXAW0XPnRHOqBlhF9DntEslo" TargetMode="External" /><Relationship Id="rId20" Type="http://schemas.openxmlformats.org/officeDocument/2006/relationships/hyperlink" Target="https://wasteadvantagemag.com/expand-connecticuts-bottle-bill-reduce-plastic-waste/" TargetMode="External" /><Relationship Id="rId21" Type="http://schemas.openxmlformats.org/officeDocument/2006/relationships/hyperlink" Target="https://www.radioiowa.com/2019/02/11/isu-economist-says-iowas-bottle-bill-is-falling-apart/" TargetMode="External" /><Relationship Id="rId22" Type="http://schemas.openxmlformats.org/officeDocument/2006/relationships/hyperlink" Target="https://www.thegazette.com/subject/news/government/iowas-40-year-old-iowa-bottle-bill-falling-apart-economist-dermot-hays-says-20190207" TargetMode="External" /><Relationship Id="rId23" Type="http://schemas.openxmlformats.org/officeDocument/2006/relationships/hyperlink" Target="https://www.legis.iowa.gov/legislation/BillBook?ga=88&amp;ba=hf181" TargetMode="External" /><Relationship Id="rId24" Type="http://schemas.openxmlformats.org/officeDocument/2006/relationships/hyperlink" Target="https://www.legis.iowa.gov/legislation/BillBook?ga=88&amp;ba=HF181" TargetMode="External" /><Relationship Id="rId25" Type="http://schemas.openxmlformats.org/officeDocument/2006/relationships/hyperlink" Target="https://www.energy-reporters.com/environment/ireland-targets-90-plastic-bottle-recycling/?fbclid=IwAR3D6jmwr82OgKtPJ769sei7u3DRK122XQ3BO-5vU1Aul3aLUTouJ23sU2Y" TargetMode="External" /><Relationship Id="rId26" Type="http://schemas.openxmlformats.org/officeDocument/2006/relationships/hyperlink" Target="http://www.iowabottlebill.com/blog/2019/2/1/rep-mckean-introduces-legislation-to-expand-bottle-bill-increase-handling-fee" TargetMode="External" /><Relationship Id="rId27" Type="http://schemas.openxmlformats.org/officeDocument/2006/relationships/hyperlink" Target="http://www.iowabottlebill.com/blog/2019/2/8/bottle-bill-expansion-will-get-subcommittee-hearing-experts-testify-for-house-and-senate-committees" TargetMode="External" /><Relationship Id="rId28" Type="http://schemas.openxmlformats.org/officeDocument/2006/relationships/hyperlink" Target="https://drive.google.com/file/d/107IkhznMPUgSO5P1xnH082t2h_l-jn6n/view" TargetMode="External" /><Relationship Id="rId29" Type="http://schemas.openxmlformats.org/officeDocument/2006/relationships/hyperlink" Target="https://www.desmoinesregister.com/story/opinion/2019/01/24/celsi-bottle-bill-needs-encourage-recycling/2668691002/" TargetMode="External" /><Relationship Id="rId30" Type="http://schemas.openxmlformats.org/officeDocument/2006/relationships/hyperlink" Target="https://www.legis.iowa.gov/legislation/BillBook?ga=88&amp;ba=HF198" TargetMode="External" /><Relationship Id="rId31" Type="http://schemas.openxmlformats.org/officeDocument/2006/relationships/hyperlink" Target="https://www.riverkeeper.org/news-events/news/stop-polluters/statement-citizens-campaign-for-the-environment-nrdc-and-riverkeeper-weigh-in-on-governor-andrew-m-cuomos-proposal-to-ban-plastic-bags-expand-nys-bottle-bill/" TargetMode="External" /><Relationship Id="rId32" Type="http://schemas.openxmlformats.org/officeDocument/2006/relationships/hyperlink" Target="https://www.vpr.org/post/bottles-bags-montpelier-takes-aim-single-use-plastics" TargetMode="External" /><Relationship Id="rId33" Type="http://schemas.openxmlformats.org/officeDocument/2006/relationships/hyperlink" Target="https://resource-recycling.com/recycling/2019/02/12/bottle-bill-expansion-draws-municipal-and-mrf-concern/" TargetMode="External" /><Relationship Id="rId34" Type="http://schemas.openxmlformats.org/officeDocument/2006/relationships/hyperlink" Target="https://www.timesfreepress.com/news/local/story/2019/feb/13/chattanoogcreek-still-full-trash-despite-volu/488647/" TargetMode="External" /><Relationship Id="rId35" Type="http://schemas.openxmlformats.org/officeDocument/2006/relationships/hyperlink" Target="https://www.youtube.com/watch?v=SZ9H7x5l_pE" TargetMode="Externa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2397</v>
      </c>
      <c r="BB2" s="13" t="s">
        <v>2444</v>
      </c>
      <c r="BC2" s="13" t="s">
        <v>2445</v>
      </c>
      <c r="BD2" s="117" t="s">
        <v>3299</v>
      </c>
      <c r="BE2" s="117" t="s">
        <v>3300</v>
      </c>
      <c r="BF2" s="117" t="s">
        <v>3301</v>
      </c>
      <c r="BG2" s="117" t="s">
        <v>3302</v>
      </c>
      <c r="BH2" s="117" t="s">
        <v>3303</v>
      </c>
      <c r="BI2" s="117" t="s">
        <v>3304</v>
      </c>
      <c r="BJ2" s="117" t="s">
        <v>3305</v>
      </c>
      <c r="BK2" s="117" t="s">
        <v>3306</v>
      </c>
      <c r="BL2" s="117" t="s">
        <v>3307</v>
      </c>
    </row>
    <row r="3" spans="1:64" ht="15" customHeight="1">
      <c r="A3" s="64" t="s">
        <v>212</v>
      </c>
      <c r="B3" s="64" t="s">
        <v>214</v>
      </c>
      <c r="C3" s="65" t="s">
        <v>3354</v>
      </c>
      <c r="D3" s="66">
        <v>3</v>
      </c>
      <c r="E3" s="67" t="s">
        <v>132</v>
      </c>
      <c r="F3" s="68">
        <v>35</v>
      </c>
      <c r="G3" s="65"/>
      <c r="H3" s="69"/>
      <c r="I3" s="70"/>
      <c r="J3" s="70"/>
      <c r="K3" s="34" t="s">
        <v>65</v>
      </c>
      <c r="L3" s="71">
        <v>3</v>
      </c>
      <c r="M3" s="71"/>
      <c r="N3" s="72"/>
      <c r="O3" s="78" t="s">
        <v>391</v>
      </c>
      <c r="P3" s="80">
        <v>43498.061631944445</v>
      </c>
      <c r="Q3" s="78" t="s">
        <v>393</v>
      </c>
      <c r="R3" s="78"/>
      <c r="S3" s="78"/>
      <c r="T3" s="78"/>
      <c r="U3" s="78"/>
      <c r="V3" s="83" t="s">
        <v>664</v>
      </c>
      <c r="W3" s="80">
        <v>43498.061631944445</v>
      </c>
      <c r="X3" s="83" t="s">
        <v>771</v>
      </c>
      <c r="Y3" s="78"/>
      <c r="Z3" s="78"/>
      <c r="AA3" s="84" t="s">
        <v>921</v>
      </c>
      <c r="AB3" s="78"/>
      <c r="AC3" s="78" t="b">
        <v>0</v>
      </c>
      <c r="AD3" s="78">
        <v>0</v>
      </c>
      <c r="AE3" s="84" t="s">
        <v>1092</v>
      </c>
      <c r="AF3" s="78" t="b">
        <v>0</v>
      </c>
      <c r="AG3" s="78" t="s">
        <v>1115</v>
      </c>
      <c r="AH3" s="78"/>
      <c r="AI3" s="84" t="s">
        <v>1092</v>
      </c>
      <c r="AJ3" s="78" t="b">
        <v>0</v>
      </c>
      <c r="AK3" s="78">
        <v>3</v>
      </c>
      <c r="AL3" s="84" t="s">
        <v>923</v>
      </c>
      <c r="AM3" s="78" t="s">
        <v>1122</v>
      </c>
      <c r="AN3" s="78" t="b">
        <v>0</v>
      </c>
      <c r="AO3" s="84" t="s">
        <v>923</v>
      </c>
      <c r="AP3" s="78" t="s">
        <v>176</v>
      </c>
      <c r="AQ3" s="78">
        <v>0</v>
      </c>
      <c r="AR3" s="78">
        <v>0</v>
      </c>
      <c r="AS3" s="78"/>
      <c r="AT3" s="78"/>
      <c r="AU3" s="78"/>
      <c r="AV3" s="78"/>
      <c r="AW3" s="78"/>
      <c r="AX3" s="78"/>
      <c r="AY3" s="78"/>
      <c r="AZ3" s="78"/>
      <c r="BA3">
        <v>1</v>
      </c>
      <c r="BB3" s="78" t="str">
        <f>REPLACE(INDEX(GroupVertices[Group],MATCH(Edges[[#This Row],[Vertex 1]],GroupVertices[Vertex],0)),1,1,"")</f>
        <v>15</v>
      </c>
      <c r="BC3" s="78" t="str">
        <f>REPLACE(INDEX(GroupVertices[Group],MATCH(Edges[[#This Row],[Vertex 2]],GroupVertices[Vertex],0)),1,1,"")</f>
        <v>15</v>
      </c>
      <c r="BD3" s="48">
        <v>0</v>
      </c>
      <c r="BE3" s="49">
        <v>0</v>
      </c>
      <c r="BF3" s="48">
        <v>0</v>
      </c>
      <c r="BG3" s="49">
        <v>0</v>
      </c>
      <c r="BH3" s="48">
        <v>0</v>
      </c>
      <c r="BI3" s="49">
        <v>0</v>
      </c>
      <c r="BJ3" s="48">
        <v>23</v>
      </c>
      <c r="BK3" s="49">
        <v>100</v>
      </c>
      <c r="BL3" s="48">
        <v>23</v>
      </c>
    </row>
    <row r="4" spans="1:64" ht="15" customHeight="1">
      <c r="A4" s="64" t="s">
        <v>213</v>
      </c>
      <c r="B4" s="64" t="s">
        <v>214</v>
      </c>
      <c r="C4" s="65" t="s">
        <v>3354</v>
      </c>
      <c r="D4" s="66">
        <v>3</v>
      </c>
      <c r="E4" s="67" t="s">
        <v>132</v>
      </c>
      <c r="F4" s="68">
        <v>35</v>
      </c>
      <c r="G4" s="65"/>
      <c r="H4" s="69"/>
      <c r="I4" s="70"/>
      <c r="J4" s="70"/>
      <c r="K4" s="34" t="s">
        <v>65</v>
      </c>
      <c r="L4" s="77">
        <v>4</v>
      </c>
      <c r="M4" s="77"/>
      <c r="N4" s="72"/>
      <c r="O4" s="79" t="s">
        <v>391</v>
      </c>
      <c r="P4" s="81">
        <v>43498.06166666667</v>
      </c>
      <c r="Q4" s="79" t="s">
        <v>393</v>
      </c>
      <c r="R4" s="79"/>
      <c r="S4" s="79"/>
      <c r="T4" s="79"/>
      <c r="U4" s="79"/>
      <c r="V4" s="82" t="s">
        <v>665</v>
      </c>
      <c r="W4" s="81">
        <v>43498.06166666667</v>
      </c>
      <c r="X4" s="82" t="s">
        <v>772</v>
      </c>
      <c r="Y4" s="79"/>
      <c r="Z4" s="79"/>
      <c r="AA4" s="85" t="s">
        <v>922</v>
      </c>
      <c r="AB4" s="79"/>
      <c r="AC4" s="79" t="b">
        <v>0</v>
      </c>
      <c r="AD4" s="79">
        <v>0</v>
      </c>
      <c r="AE4" s="85" t="s">
        <v>1092</v>
      </c>
      <c r="AF4" s="79" t="b">
        <v>0</v>
      </c>
      <c r="AG4" s="79" t="s">
        <v>1115</v>
      </c>
      <c r="AH4" s="79"/>
      <c r="AI4" s="85" t="s">
        <v>1092</v>
      </c>
      <c r="AJ4" s="79" t="b">
        <v>0</v>
      </c>
      <c r="AK4" s="79">
        <v>3</v>
      </c>
      <c r="AL4" s="85" t="s">
        <v>923</v>
      </c>
      <c r="AM4" s="79" t="s">
        <v>1122</v>
      </c>
      <c r="AN4" s="79" t="b">
        <v>0</v>
      </c>
      <c r="AO4" s="85" t="s">
        <v>923</v>
      </c>
      <c r="AP4" s="79" t="s">
        <v>176</v>
      </c>
      <c r="AQ4" s="79">
        <v>0</v>
      </c>
      <c r="AR4" s="79">
        <v>0</v>
      </c>
      <c r="AS4" s="79"/>
      <c r="AT4" s="79"/>
      <c r="AU4" s="79"/>
      <c r="AV4" s="79"/>
      <c r="AW4" s="79"/>
      <c r="AX4" s="79"/>
      <c r="AY4" s="79"/>
      <c r="AZ4" s="79"/>
      <c r="BA4">
        <v>1</v>
      </c>
      <c r="BB4" s="78" t="str">
        <f>REPLACE(INDEX(GroupVertices[Group],MATCH(Edges[[#This Row],[Vertex 1]],GroupVertices[Vertex],0)),1,1,"")</f>
        <v>15</v>
      </c>
      <c r="BC4" s="78" t="str">
        <f>REPLACE(INDEX(GroupVertices[Group],MATCH(Edges[[#This Row],[Vertex 2]],GroupVertices[Vertex],0)),1,1,"")</f>
        <v>15</v>
      </c>
      <c r="BD4" s="48">
        <v>0</v>
      </c>
      <c r="BE4" s="49">
        <v>0</v>
      </c>
      <c r="BF4" s="48">
        <v>0</v>
      </c>
      <c r="BG4" s="49">
        <v>0</v>
      </c>
      <c r="BH4" s="48">
        <v>0</v>
      </c>
      <c r="BI4" s="49">
        <v>0</v>
      </c>
      <c r="BJ4" s="48">
        <v>23</v>
      </c>
      <c r="BK4" s="49">
        <v>100</v>
      </c>
      <c r="BL4" s="48">
        <v>23</v>
      </c>
    </row>
    <row r="5" spans="1:64" ht="15">
      <c r="A5" s="64" t="s">
        <v>214</v>
      </c>
      <c r="B5" s="64" t="s">
        <v>214</v>
      </c>
      <c r="C5" s="65" t="s">
        <v>3354</v>
      </c>
      <c r="D5" s="66">
        <v>3</v>
      </c>
      <c r="E5" s="67" t="s">
        <v>132</v>
      </c>
      <c r="F5" s="68">
        <v>35</v>
      </c>
      <c r="G5" s="65"/>
      <c r="H5" s="69"/>
      <c r="I5" s="70"/>
      <c r="J5" s="70"/>
      <c r="K5" s="34" t="s">
        <v>65</v>
      </c>
      <c r="L5" s="77">
        <v>5</v>
      </c>
      <c r="M5" s="77"/>
      <c r="N5" s="72"/>
      <c r="O5" s="79" t="s">
        <v>176</v>
      </c>
      <c r="P5" s="81">
        <v>43498.04736111111</v>
      </c>
      <c r="Q5" s="79" t="s">
        <v>394</v>
      </c>
      <c r="R5" s="82" t="s">
        <v>519</v>
      </c>
      <c r="S5" s="79" t="s">
        <v>571</v>
      </c>
      <c r="T5" s="79"/>
      <c r="U5" s="79"/>
      <c r="V5" s="82" t="s">
        <v>666</v>
      </c>
      <c r="W5" s="81">
        <v>43498.04736111111</v>
      </c>
      <c r="X5" s="82" t="s">
        <v>773</v>
      </c>
      <c r="Y5" s="79"/>
      <c r="Z5" s="79"/>
      <c r="AA5" s="85" t="s">
        <v>923</v>
      </c>
      <c r="AB5" s="79"/>
      <c r="AC5" s="79" t="b">
        <v>0</v>
      </c>
      <c r="AD5" s="79">
        <v>2</v>
      </c>
      <c r="AE5" s="85" t="s">
        <v>1092</v>
      </c>
      <c r="AF5" s="79" t="b">
        <v>0</v>
      </c>
      <c r="AG5" s="79" t="s">
        <v>1115</v>
      </c>
      <c r="AH5" s="79"/>
      <c r="AI5" s="85" t="s">
        <v>1092</v>
      </c>
      <c r="AJ5" s="79" t="b">
        <v>0</v>
      </c>
      <c r="AK5" s="79">
        <v>3</v>
      </c>
      <c r="AL5" s="85" t="s">
        <v>1092</v>
      </c>
      <c r="AM5" s="79" t="s">
        <v>1122</v>
      </c>
      <c r="AN5" s="79" t="b">
        <v>0</v>
      </c>
      <c r="AO5" s="85" t="s">
        <v>923</v>
      </c>
      <c r="AP5" s="79" t="s">
        <v>176</v>
      </c>
      <c r="AQ5" s="79">
        <v>0</v>
      </c>
      <c r="AR5" s="79">
        <v>0</v>
      </c>
      <c r="AS5" s="79"/>
      <c r="AT5" s="79"/>
      <c r="AU5" s="79"/>
      <c r="AV5" s="79"/>
      <c r="AW5" s="79"/>
      <c r="AX5" s="79"/>
      <c r="AY5" s="79"/>
      <c r="AZ5" s="79"/>
      <c r="BA5">
        <v>1</v>
      </c>
      <c r="BB5" s="78" t="str">
        <f>REPLACE(INDEX(GroupVertices[Group],MATCH(Edges[[#This Row],[Vertex 1]],GroupVertices[Vertex],0)),1,1,"")</f>
        <v>15</v>
      </c>
      <c r="BC5" s="78" t="str">
        <f>REPLACE(INDEX(GroupVertices[Group],MATCH(Edges[[#This Row],[Vertex 2]],GroupVertices[Vertex],0)),1,1,"")</f>
        <v>15</v>
      </c>
      <c r="BD5" s="48">
        <v>0</v>
      </c>
      <c r="BE5" s="49">
        <v>0</v>
      </c>
      <c r="BF5" s="48">
        <v>0</v>
      </c>
      <c r="BG5" s="49">
        <v>0</v>
      </c>
      <c r="BH5" s="48">
        <v>0</v>
      </c>
      <c r="BI5" s="49">
        <v>0</v>
      </c>
      <c r="BJ5" s="48">
        <v>22</v>
      </c>
      <c r="BK5" s="49">
        <v>100</v>
      </c>
      <c r="BL5" s="48">
        <v>22</v>
      </c>
    </row>
    <row r="6" spans="1:64" ht="15">
      <c r="A6" s="64" t="s">
        <v>215</v>
      </c>
      <c r="B6" s="64" t="s">
        <v>214</v>
      </c>
      <c r="C6" s="65" t="s">
        <v>3354</v>
      </c>
      <c r="D6" s="66">
        <v>3</v>
      </c>
      <c r="E6" s="67" t="s">
        <v>132</v>
      </c>
      <c r="F6" s="68">
        <v>35</v>
      </c>
      <c r="G6" s="65"/>
      <c r="H6" s="69"/>
      <c r="I6" s="70"/>
      <c r="J6" s="70"/>
      <c r="K6" s="34" t="s">
        <v>65</v>
      </c>
      <c r="L6" s="77">
        <v>6</v>
      </c>
      <c r="M6" s="77"/>
      <c r="N6" s="72"/>
      <c r="O6" s="79" t="s">
        <v>391</v>
      </c>
      <c r="P6" s="81">
        <v>43498.06943287037</v>
      </c>
      <c r="Q6" s="79" t="s">
        <v>395</v>
      </c>
      <c r="R6" s="79"/>
      <c r="S6" s="79"/>
      <c r="T6" s="79"/>
      <c r="U6" s="79"/>
      <c r="V6" s="82" t="s">
        <v>667</v>
      </c>
      <c r="W6" s="81">
        <v>43498.06943287037</v>
      </c>
      <c r="X6" s="82" t="s">
        <v>774</v>
      </c>
      <c r="Y6" s="79"/>
      <c r="Z6" s="79"/>
      <c r="AA6" s="85" t="s">
        <v>924</v>
      </c>
      <c r="AB6" s="79"/>
      <c r="AC6" s="79" t="b">
        <v>0</v>
      </c>
      <c r="AD6" s="79">
        <v>0</v>
      </c>
      <c r="AE6" s="85" t="s">
        <v>1092</v>
      </c>
      <c r="AF6" s="79" t="b">
        <v>0</v>
      </c>
      <c r="AG6" s="79" t="s">
        <v>1115</v>
      </c>
      <c r="AH6" s="79"/>
      <c r="AI6" s="85" t="s">
        <v>1092</v>
      </c>
      <c r="AJ6" s="79" t="b">
        <v>0</v>
      </c>
      <c r="AK6" s="79">
        <v>4</v>
      </c>
      <c r="AL6" s="85" t="s">
        <v>923</v>
      </c>
      <c r="AM6" s="79" t="s">
        <v>1123</v>
      </c>
      <c r="AN6" s="79" t="b">
        <v>0</v>
      </c>
      <c r="AO6" s="85" t="s">
        <v>923</v>
      </c>
      <c r="AP6" s="79" t="s">
        <v>176</v>
      </c>
      <c r="AQ6" s="79">
        <v>0</v>
      </c>
      <c r="AR6" s="79">
        <v>0</v>
      </c>
      <c r="AS6" s="79"/>
      <c r="AT6" s="79"/>
      <c r="AU6" s="79"/>
      <c r="AV6" s="79"/>
      <c r="AW6" s="79"/>
      <c r="AX6" s="79"/>
      <c r="AY6" s="79"/>
      <c r="AZ6" s="79"/>
      <c r="BA6">
        <v>1</v>
      </c>
      <c r="BB6" s="78" t="str">
        <f>REPLACE(INDEX(GroupVertices[Group],MATCH(Edges[[#This Row],[Vertex 1]],GroupVertices[Vertex],0)),1,1,"")</f>
        <v>15</v>
      </c>
      <c r="BC6" s="78" t="str">
        <f>REPLACE(INDEX(GroupVertices[Group],MATCH(Edges[[#This Row],[Vertex 2]],GroupVertices[Vertex],0)),1,1,"")</f>
        <v>15</v>
      </c>
      <c r="BD6" s="48">
        <v>0</v>
      </c>
      <c r="BE6" s="49">
        <v>0</v>
      </c>
      <c r="BF6" s="48">
        <v>0</v>
      </c>
      <c r="BG6" s="49">
        <v>0</v>
      </c>
      <c r="BH6" s="48">
        <v>0</v>
      </c>
      <c r="BI6" s="49">
        <v>0</v>
      </c>
      <c r="BJ6" s="48">
        <v>23</v>
      </c>
      <c r="BK6" s="49">
        <v>100</v>
      </c>
      <c r="BL6" s="48">
        <v>23</v>
      </c>
    </row>
    <row r="7" spans="1:64" ht="15">
      <c r="A7" s="64" t="s">
        <v>216</v>
      </c>
      <c r="B7" s="64" t="s">
        <v>217</v>
      </c>
      <c r="C7" s="65" t="s">
        <v>3354</v>
      </c>
      <c r="D7" s="66">
        <v>3</v>
      </c>
      <c r="E7" s="67" t="s">
        <v>132</v>
      </c>
      <c r="F7" s="68">
        <v>35</v>
      </c>
      <c r="G7" s="65"/>
      <c r="H7" s="69"/>
      <c r="I7" s="70"/>
      <c r="J7" s="70"/>
      <c r="K7" s="34" t="s">
        <v>65</v>
      </c>
      <c r="L7" s="77">
        <v>7</v>
      </c>
      <c r="M7" s="77"/>
      <c r="N7" s="72"/>
      <c r="O7" s="79" t="s">
        <v>391</v>
      </c>
      <c r="P7" s="81">
        <v>43498.08864583333</v>
      </c>
      <c r="Q7" s="79" t="s">
        <v>396</v>
      </c>
      <c r="R7" s="79"/>
      <c r="S7" s="79"/>
      <c r="T7" s="79"/>
      <c r="U7" s="79"/>
      <c r="V7" s="82" t="s">
        <v>668</v>
      </c>
      <c r="W7" s="81">
        <v>43498.08864583333</v>
      </c>
      <c r="X7" s="82" t="s">
        <v>775</v>
      </c>
      <c r="Y7" s="79"/>
      <c r="Z7" s="79"/>
      <c r="AA7" s="85" t="s">
        <v>925</v>
      </c>
      <c r="AB7" s="79"/>
      <c r="AC7" s="79" t="b">
        <v>0</v>
      </c>
      <c r="AD7" s="79">
        <v>0</v>
      </c>
      <c r="AE7" s="85" t="s">
        <v>1092</v>
      </c>
      <c r="AF7" s="79" t="b">
        <v>0</v>
      </c>
      <c r="AG7" s="79" t="s">
        <v>1115</v>
      </c>
      <c r="AH7" s="79"/>
      <c r="AI7" s="85" t="s">
        <v>1092</v>
      </c>
      <c r="AJ7" s="79" t="b">
        <v>0</v>
      </c>
      <c r="AK7" s="79">
        <v>2</v>
      </c>
      <c r="AL7" s="85" t="s">
        <v>926</v>
      </c>
      <c r="AM7" s="79" t="s">
        <v>1122</v>
      </c>
      <c r="AN7" s="79" t="b">
        <v>0</v>
      </c>
      <c r="AO7" s="85" t="s">
        <v>926</v>
      </c>
      <c r="AP7" s="79" t="s">
        <v>176</v>
      </c>
      <c r="AQ7" s="79">
        <v>0</v>
      </c>
      <c r="AR7" s="79">
        <v>0</v>
      </c>
      <c r="AS7" s="79"/>
      <c r="AT7" s="79"/>
      <c r="AU7" s="79"/>
      <c r="AV7" s="79"/>
      <c r="AW7" s="79"/>
      <c r="AX7" s="79"/>
      <c r="AY7" s="79"/>
      <c r="AZ7" s="79"/>
      <c r="BA7">
        <v>1</v>
      </c>
      <c r="BB7" s="78" t="str">
        <f>REPLACE(INDEX(GroupVertices[Group],MATCH(Edges[[#This Row],[Vertex 1]],GroupVertices[Vertex],0)),1,1,"")</f>
        <v>21</v>
      </c>
      <c r="BC7" s="78" t="str">
        <f>REPLACE(INDEX(GroupVertices[Group],MATCH(Edges[[#This Row],[Vertex 2]],GroupVertices[Vertex],0)),1,1,"")</f>
        <v>21</v>
      </c>
      <c r="BD7" s="48">
        <v>0</v>
      </c>
      <c r="BE7" s="49">
        <v>0</v>
      </c>
      <c r="BF7" s="48">
        <v>0</v>
      </c>
      <c r="BG7" s="49">
        <v>0</v>
      </c>
      <c r="BH7" s="48">
        <v>0</v>
      </c>
      <c r="BI7" s="49">
        <v>0</v>
      </c>
      <c r="BJ7" s="48">
        <v>23</v>
      </c>
      <c r="BK7" s="49">
        <v>100</v>
      </c>
      <c r="BL7" s="48">
        <v>23</v>
      </c>
    </row>
    <row r="8" spans="1:64" ht="15">
      <c r="A8" s="64" t="s">
        <v>217</v>
      </c>
      <c r="B8" s="64" t="s">
        <v>217</v>
      </c>
      <c r="C8" s="65" t="s">
        <v>3354</v>
      </c>
      <c r="D8" s="66">
        <v>3</v>
      </c>
      <c r="E8" s="67" t="s">
        <v>132</v>
      </c>
      <c r="F8" s="68">
        <v>35</v>
      </c>
      <c r="G8" s="65"/>
      <c r="H8" s="69"/>
      <c r="I8" s="70"/>
      <c r="J8" s="70"/>
      <c r="K8" s="34" t="s">
        <v>65</v>
      </c>
      <c r="L8" s="77">
        <v>8</v>
      </c>
      <c r="M8" s="77"/>
      <c r="N8" s="72"/>
      <c r="O8" s="79" t="s">
        <v>176</v>
      </c>
      <c r="P8" s="81">
        <v>43498.08834490741</v>
      </c>
      <c r="Q8" s="79" t="s">
        <v>397</v>
      </c>
      <c r="R8" s="82" t="s">
        <v>519</v>
      </c>
      <c r="S8" s="79" t="s">
        <v>571</v>
      </c>
      <c r="T8" s="79"/>
      <c r="U8" s="79"/>
      <c r="V8" s="82" t="s">
        <v>669</v>
      </c>
      <c r="W8" s="81">
        <v>43498.08834490741</v>
      </c>
      <c r="X8" s="82" t="s">
        <v>776</v>
      </c>
      <c r="Y8" s="79"/>
      <c r="Z8" s="79"/>
      <c r="AA8" s="85" t="s">
        <v>926</v>
      </c>
      <c r="AB8" s="79"/>
      <c r="AC8" s="79" t="b">
        <v>0</v>
      </c>
      <c r="AD8" s="79">
        <v>2</v>
      </c>
      <c r="AE8" s="85" t="s">
        <v>1092</v>
      </c>
      <c r="AF8" s="79" t="b">
        <v>0</v>
      </c>
      <c r="AG8" s="79" t="s">
        <v>1115</v>
      </c>
      <c r="AH8" s="79"/>
      <c r="AI8" s="85" t="s">
        <v>1092</v>
      </c>
      <c r="AJ8" s="79" t="b">
        <v>0</v>
      </c>
      <c r="AK8" s="79">
        <v>2</v>
      </c>
      <c r="AL8" s="85" t="s">
        <v>1092</v>
      </c>
      <c r="AM8" s="79" t="s">
        <v>1122</v>
      </c>
      <c r="AN8" s="79" t="b">
        <v>0</v>
      </c>
      <c r="AO8" s="85" t="s">
        <v>926</v>
      </c>
      <c r="AP8" s="79" t="s">
        <v>176</v>
      </c>
      <c r="AQ8" s="79">
        <v>0</v>
      </c>
      <c r="AR8" s="79">
        <v>0</v>
      </c>
      <c r="AS8" s="79"/>
      <c r="AT8" s="79"/>
      <c r="AU8" s="79"/>
      <c r="AV8" s="79"/>
      <c r="AW8" s="79"/>
      <c r="AX8" s="79"/>
      <c r="AY8" s="79"/>
      <c r="AZ8" s="79"/>
      <c r="BA8">
        <v>1</v>
      </c>
      <c r="BB8" s="78" t="str">
        <f>REPLACE(INDEX(GroupVertices[Group],MATCH(Edges[[#This Row],[Vertex 1]],GroupVertices[Vertex],0)),1,1,"")</f>
        <v>21</v>
      </c>
      <c r="BC8" s="78" t="str">
        <f>REPLACE(INDEX(GroupVertices[Group],MATCH(Edges[[#This Row],[Vertex 2]],GroupVertices[Vertex],0)),1,1,"")</f>
        <v>21</v>
      </c>
      <c r="BD8" s="48">
        <v>0</v>
      </c>
      <c r="BE8" s="49">
        <v>0</v>
      </c>
      <c r="BF8" s="48">
        <v>0</v>
      </c>
      <c r="BG8" s="49">
        <v>0</v>
      </c>
      <c r="BH8" s="48">
        <v>0</v>
      </c>
      <c r="BI8" s="49">
        <v>0</v>
      </c>
      <c r="BJ8" s="48">
        <v>22</v>
      </c>
      <c r="BK8" s="49">
        <v>100</v>
      </c>
      <c r="BL8" s="48">
        <v>22</v>
      </c>
    </row>
    <row r="9" spans="1:64" ht="15">
      <c r="A9" s="64" t="s">
        <v>218</v>
      </c>
      <c r="B9" s="64" t="s">
        <v>217</v>
      </c>
      <c r="C9" s="65" t="s">
        <v>3354</v>
      </c>
      <c r="D9" s="66">
        <v>3</v>
      </c>
      <c r="E9" s="67" t="s">
        <v>132</v>
      </c>
      <c r="F9" s="68">
        <v>35</v>
      </c>
      <c r="G9" s="65"/>
      <c r="H9" s="69"/>
      <c r="I9" s="70"/>
      <c r="J9" s="70"/>
      <c r="K9" s="34" t="s">
        <v>65</v>
      </c>
      <c r="L9" s="77">
        <v>9</v>
      </c>
      <c r="M9" s="77"/>
      <c r="N9" s="72"/>
      <c r="O9" s="79" t="s">
        <v>391</v>
      </c>
      <c r="P9" s="81">
        <v>43498.08865740741</v>
      </c>
      <c r="Q9" s="79" t="s">
        <v>396</v>
      </c>
      <c r="R9" s="79"/>
      <c r="S9" s="79"/>
      <c r="T9" s="79"/>
      <c r="U9" s="79"/>
      <c r="V9" s="82" t="s">
        <v>670</v>
      </c>
      <c r="W9" s="81">
        <v>43498.08865740741</v>
      </c>
      <c r="X9" s="82" t="s">
        <v>777</v>
      </c>
      <c r="Y9" s="79"/>
      <c r="Z9" s="79"/>
      <c r="AA9" s="85" t="s">
        <v>927</v>
      </c>
      <c r="AB9" s="79"/>
      <c r="AC9" s="79" t="b">
        <v>0</v>
      </c>
      <c r="AD9" s="79">
        <v>0</v>
      </c>
      <c r="AE9" s="85" t="s">
        <v>1092</v>
      </c>
      <c r="AF9" s="79" t="b">
        <v>0</v>
      </c>
      <c r="AG9" s="79" t="s">
        <v>1115</v>
      </c>
      <c r="AH9" s="79"/>
      <c r="AI9" s="85" t="s">
        <v>1092</v>
      </c>
      <c r="AJ9" s="79" t="b">
        <v>0</v>
      </c>
      <c r="AK9" s="79">
        <v>2</v>
      </c>
      <c r="AL9" s="85" t="s">
        <v>926</v>
      </c>
      <c r="AM9" s="79" t="s">
        <v>1122</v>
      </c>
      <c r="AN9" s="79" t="b">
        <v>0</v>
      </c>
      <c r="AO9" s="85" t="s">
        <v>926</v>
      </c>
      <c r="AP9" s="79" t="s">
        <v>176</v>
      </c>
      <c r="AQ9" s="79">
        <v>0</v>
      </c>
      <c r="AR9" s="79">
        <v>0</v>
      </c>
      <c r="AS9" s="79"/>
      <c r="AT9" s="79"/>
      <c r="AU9" s="79"/>
      <c r="AV9" s="79"/>
      <c r="AW9" s="79"/>
      <c r="AX9" s="79"/>
      <c r="AY9" s="79"/>
      <c r="AZ9" s="79"/>
      <c r="BA9">
        <v>1</v>
      </c>
      <c r="BB9" s="78" t="str">
        <f>REPLACE(INDEX(GroupVertices[Group],MATCH(Edges[[#This Row],[Vertex 1]],GroupVertices[Vertex],0)),1,1,"")</f>
        <v>21</v>
      </c>
      <c r="BC9" s="78" t="str">
        <f>REPLACE(INDEX(GroupVertices[Group],MATCH(Edges[[#This Row],[Vertex 2]],GroupVertices[Vertex],0)),1,1,"")</f>
        <v>21</v>
      </c>
      <c r="BD9" s="48">
        <v>0</v>
      </c>
      <c r="BE9" s="49">
        <v>0</v>
      </c>
      <c r="BF9" s="48">
        <v>0</v>
      </c>
      <c r="BG9" s="49">
        <v>0</v>
      </c>
      <c r="BH9" s="48">
        <v>0</v>
      </c>
      <c r="BI9" s="49">
        <v>0</v>
      </c>
      <c r="BJ9" s="48">
        <v>23</v>
      </c>
      <c r="BK9" s="49">
        <v>100</v>
      </c>
      <c r="BL9" s="48">
        <v>23</v>
      </c>
    </row>
    <row r="10" spans="1:64" ht="15">
      <c r="A10" s="64" t="s">
        <v>219</v>
      </c>
      <c r="B10" s="64" t="s">
        <v>219</v>
      </c>
      <c r="C10" s="65" t="s">
        <v>3354</v>
      </c>
      <c r="D10" s="66">
        <v>3</v>
      </c>
      <c r="E10" s="67" t="s">
        <v>132</v>
      </c>
      <c r="F10" s="68">
        <v>35</v>
      </c>
      <c r="G10" s="65"/>
      <c r="H10" s="69"/>
      <c r="I10" s="70"/>
      <c r="J10" s="70"/>
      <c r="K10" s="34" t="s">
        <v>65</v>
      </c>
      <c r="L10" s="77">
        <v>10</v>
      </c>
      <c r="M10" s="77"/>
      <c r="N10" s="72"/>
      <c r="O10" s="79" t="s">
        <v>176</v>
      </c>
      <c r="P10" s="81">
        <v>43498.67172453704</v>
      </c>
      <c r="Q10" s="79" t="s">
        <v>398</v>
      </c>
      <c r="R10" s="79"/>
      <c r="S10" s="79"/>
      <c r="T10" s="79" t="s">
        <v>610</v>
      </c>
      <c r="U10" s="79"/>
      <c r="V10" s="82" t="s">
        <v>671</v>
      </c>
      <c r="W10" s="81">
        <v>43498.67172453704</v>
      </c>
      <c r="X10" s="82" t="s">
        <v>778</v>
      </c>
      <c r="Y10" s="79"/>
      <c r="Z10" s="79"/>
      <c r="AA10" s="85" t="s">
        <v>928</v>
      </c>
      <c r="AB10" s="85" t="s">
        <v>1071</v>
      </c>
      <c r="AC10" s="79" t="b">
        <v>0</v>
      </c>
      <c r="AD10" s="79">
        <v>0</v>
      </c>
      <c r="AE10" s="85" t="s">
        <v>1093</v>
      </c>
      <c r="AF10" s="79" t="b">
        <v>0</v>
      </c>
      <c r="AG10" s="79" t="s">
        <v>1115</v>
      </c>
      <c r="AH10" s="79"/>
      <c r="AI10" s="85" t="s">
        <v>1092</v>
      </c>
      <c r="AJ10" s="79" t="b">
        <v>0</v>
      </c>
      <c r="AK10" s="79">
        <v>0</v>
      </c>
      <c r="AL10" s="85" t="s">
        <v>1092</v>
      </c>
      <c r="AM10" s="79" t="s">
        <v>1123</v>
      </c>
      <c r="AN10" s="79" t="b">
        <v>0</v>
      </c>
      <c r="AO10" s="85" t="s">
        <v>1071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7</v>
      </c>
      <c r="BK10" s="49">
        <v>100</v>
      </c>
      <c r="BL10" s="48">
        <v>7</v>
      </c>
    </row>
    <row r="11" spans="1:64" ht="15">
      <c r="A11" s="64" t="s">
        <v>220</v>
      </c>
      <c r="B11" s="64" t="s">
        <v>220</v>
      </c>
      <c r="C11" s="65" t="s">
        <v>3354</v>
      </c>
      <c r="D11" s="66">
        <v>3</v>
      </c>
      <c r="E11" s="67" t="s">
        <v>132</v>
      </c>
      <c r="F11" s="68">
        <v>35</v>
      </c>
      <c r="G11" s="65"/>
      <c r="H11" s="69"/>
      <c r="I11" s="70"/>
      <c r="J11" s="70"/>
      <c r="K11" s="34" t="s">
        <v>65</v>
      </c>
      <c r="L11" s="77">
        <v>11</v>
      </c>
      <c r="M11" s="77"/>
      <c r="N11" s="72"/>
      <c r="O11" s="79" t="s">
        <v>176</v>
      </c>
      <c r="P11" s="81">
        <v>43499.006886574076</v>
      </c>
      <c r="Q11" s="79" t="s">
        <v>399</v>
      </c>
      <c r="R11" s="82" t="s">
        <v>520</v>
      </c>
      <c r="S11" s="79" t="s">
        <v>572</v>
      </c>
      <c r="T11" s="79"/>
      <c r="U11" s="79"/>
      <c r="V11" s="82" t="s">
        <v>672</v>
      </c>
      <c r="W11" s="81">
        <v>43499.006886574076</v>
      </c>
      <c r="X11" s="82" t="s">
        <v>779</v>
      </c>
      <c r="Y11" s="79"/>
      <c r="Z11" s="79"/>
      <c r="AA11" s="85" t="s">
        <v>929</v>
      </c>
      <c r="AB11" s="79"/>
      <c r="AC11" s="79" t="b">
        <v>0</v>
      </c>
      <c r="AD11" s="79">
        <v>1</v>
      </c>
      <c r="AE11" s="85" t="s">
        <v>1092</v>
      </c>
      <c r="AF11" s="79" t="b">
        <v>0</v>
      </c>
      <c r="AG11" s="79" t="s">
        <v>1115</v>
      </c>
      <c r="AH11" s="79"/>
      <c r="AI11" s="85" t="s">
        <v>1092</v>
      </c>
      <c r="AJ11" s="79" t="b">
        <v>0</v>
      </c>
      <c r="AK11" s="79">
        <v>0</v>
      </c>
      <c r="AL11" s="85" t="s">
        <v>1092</v>
      </c>
      <c r="AM11" s="79" t="s">
        <v>1123</v>
      </c>
      <c r="AN11" s="79" t="b">
        <v>0</v>
      </c>
      <c r="AO11" s="85" t="s">
        <v>929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8.333333333333334</v>
      </c>
      <c r="BF11" s="48">
        <v>0</v>
      </c>
      <c r="BG11" s="49">
        <v>0</v>
      </c>
      <c r="BH11" s="48">
        <v>0</v>
      </c>
      <c r="BI11" s="49">
        <v>0</v>
      </c>
      <c r="BJ11" s="48">
        <v>11</v>
      </c>
      <c r="BK11" s="49">
        <v>91.66666666666667</v>
      </c>
      <c r="BL11" s="48">
        <v>12</v>
      </c>
    </row>
    <row r="12" spans="1:64" ht="15">
      <c r="A12" s="64" t="s">
        <v>221</v>
      </c>
      <c r="B12" s="64" t="s">
        <v>221</v>
      </c>
      <c r="C12" s="65" t="s">
        <v>3354</v>
      </c>
      <c r="D12" s="66">
        <v>3</v>
      </c>
      <c r="E12" s="67" t="s">
        <v>132</v>
      </c>
      <c r="F12" s="68">
        <v>35</v>
      </c>
      <c r="G12" s="65"/>
      <c r="H12" s="69"/>
      <c r="I12" s="70"/>
      <c r="J12" s="70"/>
      <c r="K12" s="34" t="s">
        <v>65</v>
      </c>
      <c r="L12" s="77">
        <v>12</v>
      </c>
      <c r="M12" s="77"/>
      <c r="N12" s="72"/>
      <c r="O12" s="79" t="s">
        <v>176</v>
      </c>
      <c r="P12" s="81">
        <v>43499.02038194444</v>
      </c>
      <c r="Q12" s="79" t="s">
        <v>400</v>
      </c>
      <c r="R12" s="82" t="s">
        <v>521</v>
      </c>
      <c r="S12" s="79" t="s">
        <v>571</v>
      </c>
      <c r="T12" s="79"/>
      <c r="U12" s="79"/>
      <c r="V12" s="82" t="s">
        <v>673</v>
      </c>
      <c r="W12" s="81">
        <v>43499.02038194444</v>
      </c>
      <c r="X12" s="82" t="s">
        <v>780</v>
      </c>
      <c r="Y12" s="79"/>
      <c r="Z12" s="79"/>
      <c r="AA12" s="85" t="s">
        <v>930</v>
      </c>
      <c r="AB12" s="79"/>
      <c r="AC12" s="79" t="b">
        <v>0</v>
      </c>
      <c r="AD12" s="79">
        <v>0</v>
      </c>
      <c r="AE12" s="85" t="s">
        <v>1092</v>
      </c>
      <c r="AF12" s="79" t="b">
        <v>0</v>
      </c>
      <c r="AG12" s="79" t="s">
        <v>1115</v>
      </c>
      <c r="AH12" s="79"/>
      <c r="AI12" s="85" t="s">
        <v>1092</v>
      </c>
      <c r="AJ12" s="79" t="b">
        <v>0</v>
      </c>
      <c r="AK12" s="79">
        <v>0</v>
      </c>
      <c r="AL12" s="85" t="s">
        <v>1092</v>
      </c>
      <c r="AM12" s="79" t="s">
        <v>1124</v>
      </c>
      <c r="AN12" s="79" t="b">
        <v>0</v>
      </c>
      <c r="AO12" s="85" t="s">
        <v>930</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14</v>
      </c>
      <c r="BK12" s="49">
        <v>100</v>
      </c>
      <c r="BL12" s="48">
        <v>14</v>
      </c>
    </row>
    <row r="13" spans="1:64" ht="15">
      <c r="A13" s="64" t="s">
        <v>222</v>
      </c>
      <c r="B13" s="64" t="s">
        <v>223</v>
      </c>
      <c r="C13" s="65" t="s">
        <v>3354</v>
      </c>
      <c r="D13" s="66">
        <v>3</v>
      </c>
      <c r="E13" s="67" t="s">
        <v>132</v>
      </c>
      <c r="F13" s="68">
        <v>35</v>
      </c>
      <c r="G13" s="65"/>
      <c r="H13" s="69"/>
      <c r="I13" s="70"/>
      <c r="J13" s="70"/>
      <c r="K13" s="34" t="s">
        <v>66</v>
      </c>
      <c r="L13" s="77">
        <v>13</v>
      </c>
      <c r="M13" s="77"/>
      <c r="N13" s="72"/>
      <c r="O13" s="79" t="s">
        <v>391</v>
      </c>
      <c r="P13" s="81">
        <v>43500.65550925926</v>
      </c>
      <c r="Q13" s="79" t="s">
        <v>401</v>
      </c>
      <c r="R13" s="82" t="s">
        <v>522</v>
      </c>
      <c r="S13" s="79" t="s">
        <v>573</v>
      </c>
      <c r="T13" s="79"/>
      <c r="U13" s="79"/>
      <c r="V13" s="82" t="s">
        <v>674</v>
      </c>
      <c r="W13" s="81">
        <v>43500.65550925926</v>
      </c>
      <c r="X13" s="82" t="s">
        <v>781</v>
      </c>
      <c r="Y13" s="79"/>
      <c r="Z13" s="79"/>
      <c r="AA13" s="85" t="s">
        <v>931</v>
      </c>
      <c r="AB13" s="85" t="s">
        <v>1072</v>
      </c>
      <c r="AC13" s="79" t="b">
        <v>0</v>
      </c>
      <c r="AD13" s="79">
        <v>0</v>
      </c>
      <c r="AE13" s="85" t="s">
        <v>1094</v>
      </c>
      <c r="AF13" s="79" t="b">
        <v>0</v>
      </c>
      <c r="AG13" s="79" t="s">
        <v>1115</v>
      </c>
      <c r="AH13" s="79"/>
      <c r="AI13" s="85" t="s">
        <v>1092</v>
      </c>
      <c r="AJ13" s="79" t="b">
        <v>0</v>
      </c>
      <c r="AK13" s="79">
        <v>1</v>
      </c>
      <c r="AL13" s="85" t="s">
        <v>1092</v>
      </c>
      <c r="AM13" s="79" t="s">
        <v>1125</v>
      </c>
      <c r="AN13" s="79" t="b">
        <v>0</v>
      </c>
      <c r="AO13" s="85" t="s">
        <v>1072</v>
      </c>
      <c r="AP13" s="79" t="s">
        <v>176</v>
      </c>
      <c r="AQ13" s="79">
        <v>0</v>
      </c>
      <c r="AR13" s="79">
        <v>0</v>
      </c>
      <c r="AS13" s="79"/>
      <c r="AT13" s="79"/>
      <c r="AU13" s="79"/>
      <c r="AV13" s="79"/>
      <c r="AW13" s="79"/>
      <c r="AX13" s="79"/>
      <c r="AY13" s="79"/>
      <c r="AZ13" s="79"/>
      <c r="BA13">
        <v>1</v>
      </c>
      <c r="BB13" s="78" t="str">
        <f>REPLACE(INDEX(GroupVertices[Group],MATCH(Edges[[#This Row],[Vertex 1]],GroupVertices[Vertex],0)),1,1,"")</f>
        <v>33</v>
      </c>
      <c r="BC13" s="78" t="str">
        <f>REPLACE(INDEX(GroupVertices[Group],MATCH(Edges[[#This Row],[Vertex 2]],GroupVertices[Vertex],0)),1,1,"")</f>
        <v>33</v>
      </c>
      <c r="BD13" s="48">
        <v>0</v>
      </c>
      <c r="BE13" s="49">
        <v>0</v>
      </c>
      <c r="BF13" s="48">
        <v>0</v>
      </c>
      <c r="BG13" s="49">
        <v>0</v>
      </c>
      <c r="BH13" s="48">
        <v>0</v>
      </c>
      <c r="BI13" s="49">
        <v>0</v>
      </c>
      <c r="BJ13" s="48">
        <v>16</v>
      </c>
      <c r="BK13" s="49">
        <v>100</v>
      </c>
      <c r="BL13" s="48">
        <v>16</v>
      </c>
    </row>
    <row r="14" spans="1:64" ht="15">
      <c r="A14" s="64" t="s">
        <v>223</v>
      </c>
      <c r="B14" s="64" t="s">
        <v>222</v>
      </c>
      <c r="C14" s="65" t="s">
        <v>3354</v>
      </c>
      <c r="D14" s="66">
        <v>3</v>
      </c>
      <c r="E14" s="67" t="s">
        <v>132</v>
      </c>
      <c r="F14" s="68">
        <v>35</v>
      </c>
      <c r="G14" s="65"/>
      <c r="H14" s="69"/>
      <c r="I14" s="70"/>
      <c r="J14" s="70"/>
      <c r="K14" s="34" t="s">
        <v>66</v>
      </c>
      <c r="L14" s="77">
        <v>14</v>
      </c>
      <c r="M14" s="77"/>
      <c r="N14" s="72"/>
      <c r="O14" s="79" t="s">
        <v>391</v>
      </c>
      <c r="P14" s="81">
        <v>43500.65820601852</v>
      </c>
      <c r="Q14" s="79" t="s">
        <v>402</v>
      </c>
      <c r="R14" s="82" t="s">
        <v>522</v>
      </c>
      <c r="S14" s="79" t="s">
        <v>573</v>
      </c>
      <c r="T14" s="79"/>
      <c r="U14" s="79"/>
      <c r="V14" s="82" t="s">
        <v>675</v>
      </c>
      <c r="W14" s="81">
        <v>43500.65820601852</v>
      </c>
      <c r="X14" s="82" t="s">
        <v>782</v>
      </c>
      <c r="Y14" s="79"/>
      <c r="Z14" s="79"/>
      <c r="AA14" s="85" t="s">
        <v>932</v>
      </c>
      <c r="AB14" s="79"/>
      <c r="AC14" s="79" t="b">
        <v>0</v>
      </c>
      <c r="AD14" s="79">
        <v>0</v>
      </c>
      <c r="AE14" s="85" t="s">
        <v>1092</v>
      </c>
      <c r="AF14" s="79" t="b">
        <v>0</v>
      </c>
      <c r="AG14" s="79" t="s">
        <v>1115</v>
      </c>
      <c r="AH14" s="79"/>
      <c r="AI14" s="85" t="s">
        <v>1092</v>
      </c>
      <c r="AJ14" s="79" t="b">
        <v>0</v>
      </c>
      <c r="AK14" s="79">
        <v>1</v>
      </c>
      <c r="AL14" s="85" t="s">
        <v>931</v>
      </c>
      <c r="AM14" s="79" t="s">
        <v>1126</v>
      </c>
      <c r="AN14" s="79" t="b">
        <v>0</v>
      </c>
      <c r="AO14" s="85" t="s">
        <v>931</v>
      </c>
      <c r="AP14" s="79" t="s">
        <v>176</v>
      </c>
      <c r="AQ14" s="79">
        <v>0</v>
      </c>
      <c r="AR14" s="79">
        <v>0</v>
      </c>
      <c r="AS14" s="79"/>
      <c r="AT14" s="79"/>
      <c r="AU14" s="79"/>
      <c r="AV14" s="79"/>
      <c r="AW14" s="79"/>
      <c r="AX14" s="79"/>
      <c r="AY14" s="79"/>
      <c r="AZ14" s="79"/>
      <c r="BA14">
        <v>1</v>
      </c>
      <c r="BB14" s="78" t="str">
        <f>REPLACE(INDEX(GroupVertices[Group],MATCH(Edges[[#This Row],[Vertex 1]],GroupVertices[Vertex],0)),1,1,"")</f>
        <v>33</v>
      </c>
      <c r="BC14" s="78" t="str">
        <f>REPLACE(INDEX(GroupVertices[Group],MATCH(Edges[[#This Row],[Vertex 2]],GroupVertices[Vertex],0)),1,1,"")</f>
        <v>33</v>
      </c>
      <c r="BD14" s="48">
        <v>0</v>
      </c>
      <c r="BE14" s="49">
        <v>0</v>
      </c>
      <c r="BF14" s="48">
        <v>0</v>
      </c>
      <c r="BG14" s="49">
        <v>0</v>
      </c>
      <c r="BH14" s="48">
        <v>0</v>
      </c>
      <c r="BI14" s="49">
        <v>0</v>
      </c>
      <c r="BJ14" s="48">
        <v>18</v>
      </c>
      <c r="BK14" s="49">
        <v>100</v>
      </c>
      <c r="BL14" s="48">
        <v>18</v>
      </c>
    </row>
    <row r="15" spans="1:64" ht="15">
      <c r="A15" s="64" t="s">
        <v>224</v>
      </c>
      <c r="B15" s="64" t="s">
        <v>329</v>
      </c>
      <c r="C15" s="65" t="s">
        <v>3354</v>
      </c>
      <c r="D15" s="66">
        <v>3</v>
      </c>
      <c r="E15" s="67" t="s">
        <v>132</v>
      </c>
      <c r="F15" s="68">
        <v>35</v>
      </c>
      <c r="G15" s="65"/>
      <c r="H15" s="69"/>
      <c r="I15" s="70"/>
      <c r="J15" s="70"/>
      <c r="K15" s="34" t="s">
        <v>65</v>
      </c>
      <c r="L15" s="77">
        <v>15</v>
      </c>
      <c r="M15" s="77"/>
      <c r="N15" s="72"/>
      <c r="O15" s="79" t="s">
        <v>391</v>
      </c>
      <c r="P15" s="81">
        <v>43500.7653125</v>
      </c>
      <c r="Q15" s="79" t="s">
        <v>403</v>
      </c>
      <c r="R15" s="79"/>
      <c r="S15" s="79"/>
      <c r="T15" s="79"/>
      <c r="U15" s="79"/>
      <c r="V15" s="82" t="s">
        <v>676</v>
      </c>
      <c r="W15" s="81">
        <v>43500.7653125</v>
      </c>
      <c r="X15" s="82" t="s">
        <v>783</v>
      </c>
      <c r="Y15" s="79"/>
      <c r="Z15" s="79"/>
      <c r="AA15" s="85" t="s">
        <v>933</v>
      </c>
      <c r="AB15" s="79"/>
      <c r="AC15" s="79" t="b">
        <v>0</v>
      </c>
      <c r="AD15" s="79">
        <v>0</v>
      </c>
      <c r="AE15" s="85" t="s">
        <v>1092</v>
      </c>
      <c r="AF15" s="79" t="b">
        <v>0</v>
      </c>
      <c r="AG15" s="79" t="s">
        <v>1115</v>
      </c>
      <c r="AH15" s="79"/>
      <c r="AI15" s="85" t="s">
        <v>1092</v>
      </c>
      <c r="AJ15" s="79" t="b">
        <v>0</v>
      </c>
      <c r="AK15" s="79">
        <v>1</v>
      </c>
      <c r="AL15" s="85" t="s">
        <v>1062</v>
      </c>
      <c r="AM15" s="79" t="s">
        <v>1126</v>
      </c>
      <c r="AN15" s="79" t="b">
        <v>0</v>
      </c>
      <c r="AO15" s="85" t="s">
        <v>1062</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5</v>
      </c>
      <c r="BF15" s="48">
        <v>0</v>
      </c>
      <c r="BG15" s="49">
        <v>0</v>
      </c>
      <c r="BH15" s="48">
        <v>0</v>
      </c>
      <c r="BI15" s="49">
        <v>0</v>
      </c>
      <c r="BJ15" s="48">
        <v>19</v>
      </c>
      <c r="BK15" s="49">
        <v>95</v>
      </c>
      <c r="BL15" s="48">
        <v>20</v>
      </c>
    </row>
    <row r="16" spans="1:64" ht="15">
      <c r="A16" s="64" t="s">
        <v>225</v>
      </c>
      <c r="B16" s="64" t="s">
        <v>337</v>
      </c>
      <c r="C16" s="65" t="s">
        <v>3354</v>
      </c>
      <c r="D16" s="66">
        <v>3</v>
      </c>
      <c r="E16" s="67" t="s">
        <v>132</v>
      </c>
      <c r="F16" s="68">
        <v>35</v>
      </c>
      <c r="G16" s="65"/>
      <c r="H16" s="69"/>
      <c r="I16" s="70"/>
      <c r="J16" s="70"/>
      <c r="K16" s="34" t="s">
        <v>65</v>
      </c>
      <c r="L16" s="77">
        <v>16</v>
      </c>
      <c r="M16" s="77"/>
      <c r="N16" s="72"/>
      <c r="O16" s="79" t="s">
        <v>392</v>
      </c>
      <c r="P16" s="81">
        <v>43500.83412037037</v>
      </c>
      <c r="Q16" s="79" t="s">
        <v>404</v>
      </c>
      <c r="R16" s="79"/>
      <c r="S16" s="79"/>
      <c r="T16" s="79"/>
      <c r="U16" s="79"/>
      <c r="V16" s="82" t="s">
        <v>677</v>
      </c>
      <c r="W16" s="81">
        <v>43500.83412037037</v>
      </c>
      <c r="X16" s="82" t="s">
        <v>784</v>
      </c>
      <c r="Y16" s="79"/>
      <c r="Z16" s="79"/>
      <c r="AA16" s="85" t="s">
        <v>934</v>
      </c>
      <c r="AB16" s="85" t="s">
        <v>1073</v>
      </c>
      <c r="AC16" s="79" t="b">
        <v>0</v>
      </c>
      <c r="AD16" s="79">
        <v>3</v>
      </c>
      <c r="AE16" s="85" t="s">
        <v>1095</v>
      </c>
      <c r="AF16" s="79" t="b">
        <v>0</v>
      </c>
      <c r="AG16" s="79" t="s">
        <v>1115</v>
      </c>
      <c r="AH16" s="79"/>
      <c r="AI16" s="85" t="s">
        <v>1092</v>
      </c>
      <c r="AJ16" s="79" t="b">
        <v>0</v>
      </c>
      <c r="AK16" s="79">
        <v>0</v>
      </c>
      <c r="AL16" s="85" t="s">
        <v>1092</v>
      </c>
      <c r="AM16" s="79" t="s">
        <v>1127</v>
      </c>
      <c r="AN16" s="79" t="b">
        <v>0</v>
      </c>
      <c r="AO16" s="85" t="s">
        <v>1073</v>
      </c>
      <c r="AP16" s="79" t="s">
        <v>176</v>
      </c>
      <c r="AQ16" s="79">
        <v>0</v>
      </c>
      <c r="AR16" s="79">
        <v>0</v>
      </c>
      <c r="AS16" s="79"/>
      <c r="AT16" s="79"/>
      <c r="AU16" s="79"/>
      <c r="AV16" s="79"/>
      <c r="AW16" s="79"/>
      <c r="AX16" s="79"/>
      <c r="AY16" s="79"/>
      <c r="AZ16" s="79"/>
      <c r="BA16">
        <v>1</v>
      </c>
      <c r="BB16" s="78" t="str">
        <f>REPLACE(INDEX(GroupVertices[Group],MATCH(Edges[[#This Row],[Vertex 1]],GroupVertices[Vertex],0)),1,1,"")</f>
        <v>32</v>
      </c>
      <c r="BC16" s="78" t="str">
        <f>REPLACE(INDEX(GroupVertices[Group],MATCH(Edges[[#This Row],[Vertex 2]],GroupVertices[Vertex],0)),1,1,"")</f>
        <v>32</v>
      </c>
      <c r="BD16" s="48">
        <v>2</v>
      </c>
      <c r="BE16" s="49">
        <v>5.714285714285714</v>
      </c>
      <c r="BF16" s="48">
        <v>1</v>
      </c>
      <c r="BG16" s="49">
        <v>2.857142857142857</v>
      </c>
      <c r="BH16" s="48">
        <v>0</v>
      </c>
      <c r="BI16" s="49">
        <v>0</v>
      </c>
      <c r="BJ16" s="48">
        <v>32</v>
      </c>
      <c r="BK16" s="49">
        <v>91.42857142857143</v>
      </c>
      <c r="BL16" s="48">
        <v>35</v>
      </c>
    </row>
    <row r="17" spans="1:64" ht="15">
      <c r="A17" s="64" t="s">
        <v>226</v>
      </c>
      <c r="B17" s="64" t="s">
        <v>338</v>
      </c>
      <c r="C17" s="65" t="s">
        <v>3354</v>
      </c>
      <c r="D17" s="66">
        <v>3</v>
      </c>
      <c r="E17" s="67" t="s">
        <v>132</v>
      </c>
      <c r="F17" s="68">
        <v>35</v>
      </c>
      <c r="G17" s="65"/>
      <c r="H17" s="69"/>
      <c r="I17" s="70"/>
      <c r="J17" s="70"/>
      <c r="K17" s="34" t="s">
        <v>65</v>
      </c>
      <c r="L17" s="77">
        <v>17</v>
      </c>
      <c r="M17" s="77"/>
      <c r="N17" s="72"/>
      <c r="O17" s="79" t="s">
        <v>391</v>
      </c>
      <c r="P17" s="81">
        <v>43500.98778935185</v>
      </c>
      <c r="Q17" s="79" t="s">
        <v>405</v>
      </c>
      <c r="R17" s="79"/>
      <c r="S17" s="79"/>
      <c r="T17" s="79"/>
      <c r="U17" s="79"/>
      <c r="V17" s="82" t="s">
        <v>678</v>
      </c>
      <c r="W17" s="81">
        <v>43500.98778935185</v>
      </c>
      <c r="X17" s="82" t="s">
        <v>785</v>
      </c>
      <c r="Y17" s="79"/>
      <c r="Z17" s="79"/>
      <c r="AA17" s="85" t="s">
        <v>935</v>
      </c>
      <c r="AB17" s="85" t="s">
        <v>1074</v>
      </c>
      <c r="AC17" s="79" t="b">
        <v>0</v>
      </c>
      <c r="AD17" s="79">
        <v>1</v>
      </c>
      <c r="AE17" s="85" t="s">
        <v>1096</v>
      </c>
      <c r="AF17" s="79" t="b">
        <v>0</v>
      </c>
      <c r="AG17" s="79" t="s">
        <v>1115</v>
      </c>
      <c r="AH17" s="79"/>
      <c r="AI17" s="85" t="s">
        <v>1092</v>
      </c>
      <c r="AJ17" s="79" t="b">
        <v>0</v>
      </c>
      <c r="AK17" s="79">
        <v>0</v>
      </c>
      <c r="AL17" s="85" t="s">
        <v>1092</v>
      </c>
      <c r="AM17" s="79" t="s">
        <v>1126</v>
      </c>
      <c r="AN17" s="79" t="b">
        <v>0</v>
      </c>
      <c r="AO17" s="85" t="s">
        <v>1074</v>
      </c>
      <c r="AP17" s="79" t="s">
        <v>176</v>
      </c>
      <c r="AQ17" s="79">
        <v>0</v>
      </c>
      <c r="AR17" s="79">
        <v>0</v>
      </c>
      <c r="AS17" s="79"/>
      <c r="AT17" s="79"/>
      <c r="AU17" s="79"/>
      <c r="AV17" s="79"/>
      <c r="AW17" s="79"/>
      <c r="AX17" s="79"/>
      <c r="AY17" s="79"/>
      <c r="AZ17" s="79"/>
      <c r="BA17">
        <v>1</v>
      </c>
      <c r="BB17" s="78" t="str">
        <f>REPLACE(INDEX(GroupVertices[Group],MATCH(Edges[[#This Row],[Vertex 1]],GroupVertices[Vertex],0)),1,1,"")</f>
        <v>20</v>
      </c>
      <c r="BC17" s="78" t="str">
        <f>REPLACE(INDEX(GroupVertices[Group],MATCH(Edges[[#This Row],[Vertex 2]],GroupVertices[Vertex],0)),1,1,"")</f>
        <v>20</v>
      </c>
      <c r="BD17" s="48"/>
      <c r="BE17" s="49"/>
      <c r="BF17" s="48"/>
      <c r="BG17" s="49"/>
      <c r="BH17" s="48"/>
      <c r="BI17" s="49"/>
      <c r="BJ17" s="48"/>
      <c r="BK17" s="49"/>
      <c r="BL17" s="48"/>
    </row>
    <row r="18" spans="1:64" ht="15">
      <c r="A18" s="64" t="s">
        <v>226</v>
      </c>
      <c r="B18" s="64" t="s">
        <v>339</v>
      </c>
      <c r="C18" s="65" t="s">
        <v>3354</v>
      </c>
      <c r="D18" s="66">
        <v>3</v>
      </c>
      <c r="E18" s="67" t="s">
        <v>132</v>
      </c>
      <c r="F18" s="68">
        <v>35</v>
      </c>
      <c r="G18" s="65"/>
      <c r="H18" s="69"/>
      <c r="I18" s="70"/>
      <c r="J18" s="70"/>
      <c r="K18" s="34" t="s">
        <v>65</v>
      </c>
      <c r="L18" s="77">
        <v>18</v>
      </c>
      <c r="M18" s="77"/>
      <c r="N18" s="72"/>
      <c r="O18" s="79" t="s">
        <v>392</v>
      </c>
      <c r="P18" s="81">
        <v>43500.98778935185</v>
      </c>
      <c r="Q18" s="79" t="s">
        <v>405</v>
      </c>
      <c r="R18" s="79"/>
      <c r="S18" s="79"/>
      <c r="T18" s="79"/>
      <c r="U18" s="79"/>
      <c r="V18" s="82" t="s">
        <v>678</v>
      </c>
      <c r="W18" s="81">
        <v>43500.98778935185</v>
      </c>
      <c r="X18" s="82" t="s">
        <v>785</v>
      </c>
      <c r="Y18" s="79"/>
      <c r="Z18" s="79"/>
      <c r="AA18" s="85" t="s">
        <v>935</v>
      </c>
      <c r="AB18" s="85" t="s">
        <v>1074</v>
      </c>
      <c r="AC18" s="79" t="b">
        <v>0</v>
      </c>
      <c r="AD18" s="79">
        <v>1</v>
      </c>
      <c r="AE18" s="85" t="s">
        <v>1096</v>
      </c>
      <c r="AF18" s="79" t="b">
        <v>0</v>
      </c>
      <c r="AG18" s="79" t="s">
        <v>1115</v>
      </c>
      <c r="AH18" s="79"/>
      <c r="AI18" s="85" t="s">
        <v>1092</v>
      </c>
      <c r="AJ18" s="79" t="b">
        <v>0</v>
      </c>
      <c r="AK18" s="79">
        <v>0</v>
      </c>
      <c r="AL18" s="85" t="s">
        <v>1092</v>
      </c>
      <c r="AM18" s="79" t="s">
        <v>1126</v>
      </c>
      <c r="AN18" s="79" t="b">
        <v>0</v>
      </c>
      <c r="AO18" s="85" t="s">
        <v>1074</v>
      </c>
      <c r="AP18" s="79" t="s">
        <v>176</v>
      </c>
      <c r="AQ18" s="79">
        <v>0</v>
      </c>
      <c r="AR18" s="79">
        <v>0</v>
      </c>
      <c r="AS18" s="79"/>
      <c r="AT18" s="79"/>
      <c r="AU18" s="79"/>
      <c r="AV18" s="79"/>
      <c r="AW18" s="79"/>
      <c r="AX18" s="79"/>
      <c r="AY18" s="79"/>
      <c r="AZ18" s="79"/>
      <c r="BA18">
        <v>1</v>
      </c>
      <c r="BB18" s="78" t="str">
        <f>REPLACE(INDEX(GroupVertices[Group],MATCH(Edges[[#This Row],[Vertex 1]],GroupVertices[Vertex],0)),1,1,"")</f>
        <v>20</v>
      </c>
      <c r="BC18" s="78" t="str">
        <f>REPLACE(INDEX(GroupVertices[Group],MATCH(Edges[[#This Row],[Vertex 2]],GroupVertices[Vertex],0)),1,1,"")</f>
        <v>20</v>
      </c>
      <c r="BD18" s="48">
        <v>0</v>
      </c>
      <c r="BE18" s="49">
        <v>0</v>
      </c>
      <c r="BF18" s="48">
        <v>0</v>
      </c>
      <c r="BG18" s="49">
        <v>0</v>
      </c>
      <c r="BH18" s="48">
        <v>0</v>
      </c>
      <c r="BI18" s="49">
        <v>0</v>
      </c>
      <c r="BJ18" s="48">
        <v>8</v>
      </c>
      <c r="BK18" s="49">
        <v>100</v>
      </c>
      <c r="BL18" s="48">
        <v>8</v>
      </c>
    </row>
    <row r="19" spans="1:64" ht="15">
      <c r="A19" s="64" t="s">
        <v>227</v>
      </c>
      <c r="B19" s="64" t="s">
        <v>340</v>
      </c>
      <c r="C19" s="65" t="s">
        <v>3354</v>
      </c>
      <c r="D19" s="66">
        <v>3</v>
      </c>
      <c r="E19" s="67" t="s">
        <v>132</v>
      </c>
      <c r="F19" s="68">
        <v>35</v>
      </c>
      <c r="G19" s="65"/>
      <c r="H19" s="69"/>
      <c r="I19" s="70"/>
      <c r="J19" s="70"/>
      <c r="K19" s="34" t="s">
        <v>65</v>
      </c>
      <c r="L19" s="77">
        <v>19</v>
      </c>
      <c r="M19" s="77"/>
      <c r="N19" s="72"/>
      <c r="O19" s="79" t="s">
        <v>392</v>
      </c>
      <c r="P19" s="81">
        <v>43501.010347222225</v>
      </c>
      <c r="Q19" s="79" t="s">
        <v>406</v>
      </c>
      <c r="R19" s="79"/>
      <c r="S19" s="79"/>
      <c r="T19" s="79"/>
      <c r="U19" s="79"/>
      <c r="V19" s="82" t="s">
        <v>679</v>
      </c>
      <c r="W19" s="81">
        <v>43501.010347222225</v>
      </c>
      <c r="X19" s="82" t="s">
        <v>786</v>
      </c>
      <c r="Y19" s="79"/>
      <c r="Z19" s="79"/>
      <c r="AA19" s="85" t="s">
        <v>936</v>
      </c>
      <c r="AB19" s="85" t="s">
        <v>1075</v>
      </c>
      <c r="AC19" s="79" t="b">
        <v>0</v>
      </c>
      <c r="AD19" s="79">
        <v>0</v>
      </c>
      <c r="AE19" s="85" t="s">
        <v>1097</v>
      </c>
      <c r="AF19" s="79" t="b">
        <v>0</v>
      </c>
      <c r="AG19" s="79" t="s">
        <v>1115</v>
      </c>
      <c r="AH19" s="79"/>
      <c r="AI19" s="85" t="s">
        <v>1092</v>
      </c>
      <c r="AJ19" s="79" t="b">
        <v>0</v>
      </c>
      <c r="AK19" s="79">
        <v>0</v>
      </c>
      <c r="AL19" s="85" t="s">
        <v>1092</v>
      </c>
      <c r="AM19" s="79" t="s">
        <v>1123</v>
      </c>
      <c r="AN19" s="79" t="b">
        <v>0</v>
      </c>
      <c r="AO19" s="85" t="s">
        <v>1075</v>
      </c>
      <c r="AP19" s="79" t="s">
        <v>176</v>
      </c>
      <c r="AQ19" s="79">
        <v>0</v>
      </c>
      <c r="AR19" s="79">
        <v>0</v>
      </c>
      <c r="AS19" s="79"/>
      <c r="AT19" s="79"/>
      <c r="AU19" s="79"/>
      <c r="AV19" s="79"/>
      <c r="AW19" s="79"/>
      <c r="AX19" s="79"/>
      <c r="AY19" s="79"/>
      <c r="AZ19" s="79"/>
      <c r="BA19">
        <v>1</v>
      </c>
      <c r="BB19" s="78" t="str">
        <f>REPLACE(INDEX(GroupVertices[Group],MATCH(Edges[[#This Row],[Vertex 1]],GroupVertices[Vertex],0)),1,1,"")</f>
        <v>31</v>
      </c>
      <c r="BC19" s="78" t="str">
        <f>REPLACE(INDEX(GroupVertices[Group],MATCH(Edges[[#This Row],[Vertex 2]],GroupVertices[Vertex],0)),1,1,"")</f>
        <v>31</v>
      </c>
      <c r="BD19" s="48">
        <v>0</v>
      </c>
      <c r="BE19" s="49">
        <v>0</v>
      </c>
      <c r="BF19" s="48">
        <v>2</v>
      </c>
      <c r="BG19" s="49">
        <v>4.3478260869565215</v>
      </c>
      <c r="BH19" s="48">
        <v>0</v>
      </c>
      <c r="BI19" s="49">
        <v>0</v>
      </c>
      <c r="BJ19" s="48">
        <v>44</v>
      </c>
      <c r="BK19" s="49">
        <v>95.65217391304348</v>
      </c>
      <c r="BL19" s="48">
        <v>46</v>
      </c>
    </row>
    <row r="20" spans="1:64" ht="15">
      <c r="A20" s="64" t="s">
        <v>228</v>
      </c>
      <c r="B20" s="64" t="s">
        <v>229</v>
      </c>
      <c r="C20" s="65" t="s">
        <v>3354</v>
      </c>
      <c r="D20" s="66">
        <v>3</v>
      </c>
      <c r="E20" s="67" t="s">
        <v>132</v>
      </c>
      <c r="F20" s="68">
        <v>35</v>
      </c>
      <c r="G20" s="65"/>
      <c r="H20" s="69"/>
      <c r="I20" s="70"/>
      <c r="J20" s="70"/>
      <c r="K20" s="34" t="s">
        <v>65</v>
      </c>
      <c r="L20" s="77">
        <v>20</v>
      </c>
      <c r="M20" s="77"/>
      <c r="N20" s="72"/>
      <c r="O20" s="79" t="s">
        <v>391</v>
      </c>
      <c r="P20" s="81">
        <v>43501.14875</v>
      </c>
      <c r="Q20" s="79" t="s">
        <v>407</v>
      </c>
      <c r="R20" s="79"/>
      <c r="S20" s="79"/>
      <c r="T20" s="79" t="s">
        <v>611</v>
      </c>
      <c r="U20" s="79"/>
      <c r="V20" s="82" t="s">
        <v>680</v>
      </c>
      <c r="W20" s="81">
        <v>43501.14875</v>
      </c>
      <c r="X20" s="82" t="s">
        <v>787</v>
      </c>
      <c r="Y20" s="79"/>
      <c r="Z20" s="79"/>
      <c r="AA20" s="85" t="s">
        <v>937</v>
      </c>
      <c r="AB20" s="79"/>
      <c r="AC20" s="79" t="b">
        <v>0</v>
      </c>
      <c r="AD20" s="79">
        <v>0</v>
      </c>
      <c r="AE20" s="85" t="s">
        <v>1092</v>
      </c>
      <c r="AF20" s="79" t="b">
        <v>0</v>
      </c>
      <c r="AG20" s="79" t="s">
        <v>1115</v>
      </c>
      <c r="AH20" s="79"/>
      <c r="AI20" s="85" t="s">
        <v>1092</v>
      </c>
      <c r="AJ20" s="79" t="b">
        <v>0</v>
      </c>
      <c r="AK20" s="79">
        <v>2</v>
      </c>
      <c r="AL20" s="85" t="s">
        <v>938</v>
      </c>
      <c r="AM20" s="79" t="s">
        <v>1123</v>
      </c>
      <c r="AN20" s="79" t="b">
        <v>0</v>
      </c>
      <c r="AO20" s="85" t="s">
        <v>938</v>
      </c>
      <c r="AP20" s="79" t="s">
        <v>176</v>
      </c>
      <c r="AQ20" s="79">
        <v>0</v>
      </c>
      <c r="AR20" s="79">
        <v>0</v>
      </c>
      <c r="AS20" s="79"/>
      <c r="AT20" s="79"/>
      <c r="AU20" s="79"/>
      <c r="AV20" s="79"/>
      <c r="AW20" s="79"/>
      <c r="AX20" s="79"/>
      <c r="AY20" s="79"/>
      <c r="AZ20" s="79"/>
      <c r="BA20">
        <v>1</v>
      </c>
      <c r="BB20" s="78" t="str">
        <f>REPLACE(INDEX(GroupVertices[Group],MATCH(Edges[[#This Row],[Vertex 1]],GroupVertices[Vertex],0)),1,1,"")</f>
        <v>19</v>
      </c>
      <c r="BC20" s="78" t="str">
        <f>REPLACE(INDEX(GroupVertices[Group],MATCH(Edges[[#This Row],[Vertex 2]],GroupVertices[Vertex],0)),1,1,"")</f>
        <v>19</v>
      </c>
      <c r="BD20" s="48">
        <v>1</v>
      </c>
      <c r="BE20" s="49">
        <v>5</v>
      </c>
      <c r="BF20" s="48">
        <v>0</v>
      </c>
      <c r="BG20" s="49">
        <v>0</v>
      </c>
      <c r="BH20" s="48">
        <v>0</v>
      </c>
      <c r="BI20" s="49">
        <v>0</v>
      </c>
      <c r="BJ20" s="48">
        <v>19</v>
      </c>
      <c r="BK20" s="49">
        <v>95</v>
      </c>
      <c r="BL20" s="48">
        <v>20</v>
      </c>
    </row>
    <row r="21" spans="1:64" ht="15">
      <c r="A21" s="64" t="s">
        <v>229</v>
      </c>
      <c r="B21" s="64" t="s">
        <v>229</v>
      </c>
      <c r="C21" s="65" t="s">
        <v>3354</v>
      </c>
      <c r="D21" s="66">
        <v>3</v>
      </c>
      <c r="E21" s="67" t="s">
        <v>132</v>
      </c>
      <c r="F21" s="68">
        <v>35</v>
      </c>
      <c r="G21" s="65"/>
      <c r="H21" s="69"/>
      <c r="I21" s="70"/>
      <c r="J21" s="70"/>
      <c r="K21" s="34" t="s">
        <v>65</v>
      </c>
      <c r="L21" s="77">
        <v>21</v>
      </c>
      <c r="M21" s="77"/>
      <c r="N21" s="72"/>
      <c r="O21" s="79" t="s">
        <v>176</v>
      </c>
      <c r="P21" s="81">
        <v>43500.677719907406</v>
      </c>
      <c r="Q21" s="79" t="s">
        <v>408</v>
      </c>
      <c r="R21" s="82" t="s">
        <v>523</v>
      </c>
      <c r="S21" s="79" t="s">
        <v>574</v>
      </c>
      <c r="T21" s="79" t="s">
        <v>611</v>
      </c>
      <c r="U21" s="79"/>
      <c r="V21" s="82" t="s">
        <v>681</v>
      </c>
      <c r="W21" s="81">
        <v>43500.677719907406</v>
      </c>
      <c r="X21" s="82" t="s">
        <v>788</v>
      </c>
      <c r="Y21" s="79"/>
      <c r="Z21" s="79"/>
      <c r="AA21" s="85" t="s">
        <v>938</v>
      </c>
      <c r="AB21" s="79"/>
      <c r="AC21" s="79" t="b">
        <v>0</v>
      </c>
      <c r="AD21" s="79">
        <v>0</v>
      </c>
      <c r="AE21" s="85" t="s">
        <v>1092</v>
      </c>
      <c r="AF21" s="79" t="b">
        <v>0</v>
      </c>
      <c r="AG21" s="79" t="s">
        <v>1115</v>
      </c>
      <c r="AH21" s="79"/>
      <c r="AI21" s="85" t="s">
        <v>1092</v>
      </c>
      <c r="AJ21" s="79" t="b">
        <v>0</v>
      </c>
      <c r="AK21" s="79">
        <v>0</v>
      </c>
      <c r="AL21" s="85" t="s">
        <v>1092</v>
      </c>
      <c r="AM21" s="79" t="s">
        <v>1126</v>
      </c>
      <c r="AN21" s="79" t="b">
        <v>0</v>
      </c>
      <c r="AO21" s="85" t="s">
        <v>938</v>
      </c>
      <c r="AP21" s="79" t="s">
        <v>176</v>
      </c>
      <c r="AQ21" s="79">
        <v>0</v>
      </c>
      <c r="AR21" s="79">
        <v>0</v>
      </c>
      <c r="AS21" s="79"/>
      <c r="AT21" s="79"/>
      <c r="AU21" s="79"/>
      <c r="AV21" s="79"/>
      <c r="AW21" s="79"/>
      <c r="AX21" s="79"/>
      <c r="AY21" s="79"/>
      <c r="AZ21" s="79"/>
      <c r="BA21">
        <v>1</v>
      </c>
      <c r="BB21" s="78" t="str">
        <f>REPLACE(INDEX(GroupVertices[Group],MATCH(Edges[[#This Row],[Vertex 1]],GroupVertices[Vertex],0)),1,1,"")</f>
        <v>19</v>
      </c>
      <c r="BC21" s="78" t="str">
        <f>REPLACE(INDEX(GroupVertices[Group],MATCH(Edges[[#This Row],[Vertex 2]],GroupVertices[Vertex],0)),1,1,"")</f>
        <v>19</v>
      </c>
      <c r="BD21" s="48">
        <v>1</v>
      </c>
      <c r="BE21" s="49">
        <v>6.25</v>
      </c>
      <c r="BF21" s="48">
        <v>0</v>
      </c>
      <c r="BG21" s="49">
        <v>0</v>
      </c>
      <c r="BH21" s="48">
        <v>0</v>
      </c>
      <c r="BI21" s="49">
        <v>0</v>
      </c>
      <c r="BJ21" s="48">
        <v>15</v>
      </c>
      <c r="BK21" s="49">
        <v>93.75</v>
      </c>
      <c r="BL21" s="48">
        <v>16</v>
      </c>
    </row>
    <row r="22" spans="1:64" ht="15">
      <c r="A22" s="64" t="s">
        <v>230</v>
      </c>
      <c r="B22" s="64" t="s">
        <v>229</v>
      </c>
      <c r="C22" s="65" t="s">
        <v>3354</v>
      </c>
      <c r="D22" s="66">
        <v>3</v>
      </c>
      <c r="E22" s="67" t="s">
        <v>132</v>
      </c>
      <c r="F22" s="68">
        <v>35</v>
      </c>
      <c r="G22" s="65"/>
      <c r="H22" s="69"/>
      <c r="I22" s="70"/>
      <c r="J22" s="70"/>
      <c r="K22" s="34" t="s">
        <v>65</v>
      </c>
      <c r="L22" s="77">
        <v>22</v>
      </c>
      <c r="M22" s="77"/>
      <c r="N22" s="72"/>
      <c r="O22" s="79" t="s">
        <v>391</v>
      </c>
      <c r="P22" s="81">
        <v>43501.17518518519</v>
      </c>
      <c r="Q22" s="79" t="s">
        <v>407</v>
      </c>
      <c r="R22" s="79"/>
      <c r="S22" s="79"/>
      <c r="T22" s="79" t="s">
        <v>611</v>
      </c>
      <c r="U22" s="79"/>
      <c r="V22" s="82" t="s">
        <v>682</v>
      </c>
      <c r="W22" s="81">
        <v>43501.17518518519</v>
      </c>
      <c r="X22" s="82" t="s">
        <v>789</v>
      </c>
      <c r="Y22" s="79"/>
      <c r="Z22" s="79"/>
      <c r="AA22" s="85" t="s">
        <v>939</v>
      </c>
      <c r="AB22" s="79"/>
      <c r="AC22" s="79" t="b">
        <v>0</v>
      </c>
      <c r="AD22" s="79">
        <v>0</v>
      </c>
      <c r="AE22" s="85" t="s">
        <v>1092</v>
      </c>
      <c r="AF22" s="79" t="b">
        <v>0</v>
      </c>
      <c r="AG22" s="79" t="s">
        <v>1115</v>
      </c>
      <c r="AH22" s="79"/>
      <c r="AI22" s="85" t="s">
        <v>1092</v>
      </c>
      <c r="AJ22" s="79" t="b">
        <v>0</v>
      </c>
      <c r="AK22" s="79">
        <v>2</v>
      </c>
      <c r="AL22" s="85" t="s">
        <v>938</v>
      </c>
      <c r="AM22" s="79" t="s">
        <v>1126</v>
      </c>
      <c r="AN22" s="79" t="b">
        <v>0</v>
      </c>
      <c r="AO22" s="85" t="s">
        <v>938</v>
      </c>
      <c r="AP22" s="79" t="s">
        <v>176</v>
      </c>
      <c r="AQ22" s="79">
        <v>0</v>
      </c>
      <c r="AR22" s="79">
        <v>0</v>
      </c>
      <c r="AS22" s="79"/>
      <c r="AT22" s="79"/>
      <c r="AU22" s="79"/>
      <c r="AV22" s="79"/>
      <c r="AW22" s="79"/>
      <c r="AX22" s="79"/>
      <c r="AY22" s="79"/>
      <c r="AZ22" s="79"/>
      <c r="BA22">
        <v>1</v>
      </c>
      <c r="BB22" s="78" t="str">
        <f>REPLACE(INDEX(GroupVertices[Group],MATCH(Edges[[#This Row],[Vertex 1]],GroupVertices[Vertex],0)),1,1,"")</f>
        <v>19</v>
      </c>
      <c r="BC22" s="78" t="str">
        <f>REPLACE(INDEX(GroupVertices[Group],MATCH(Edges[[#This Row],[Vertex 2]],GroupVertices[Vertex],0)),1,1,"")</f>
        <v>19</v>
      </c>
      <c r="BD22" s="48">
        <v>1</v>
      </c>
      <c r="BE22" s="49">
        <v>5</v>
      </c>
      <c r="BF22" s="48">
        <v>0</v>
      </c>
      <c r="BG22" s="49">
        <v>0</v>
      </c>
      <c r="BH22" s="48">
        <v>0</v>
      </c>
      <c r="BI22" s="49">
        <v>0</v>
      </c>
      <c r="BJ22" s="48">
        <v>19</v>
      </c>
      <c r="BK22" s="49">
        <v>95</v>
      </c>
      <c r="BL22" s="48">
        <v>20</v>
      </c>
    </row>
    <row r="23" spans="1:64" ht="15">
      <c r="A23" s="64" t="s">
        <v>231</v>
      </c>
      <c r="B23" s="64" t="s">
        <v>341</v>
      </c>
      <c r="C23" s="65" t="s">
        <v>3354</v>
      </c>
      <c r="D23" s="66">
        <v>3</v>
      </c>
      <c r="E23" s="67" t="s">
        <v>132</v>
      </c>
      <c r="F23" s="68">
        <v>35</v>
      </c>
      <c r="G23" s="65"/>
      <c r="H23" s="69"/>
      <c r="I23" s="70"/>
      <c r="J23" s="70"/>
      <c r="K23" s="34" t="s">
        <v>65</v>
      </c>
      <c r="L23" s="77">
        <v>23</v>
      </c>
      <c r="M23" s="77"/>
      <c r="N23" s="72"/>
      <c r="O23" s="79" t="s">
        <v>391</v>
      </c>
      <c r="P23" s="81">
        <v>43501.69107638889</v>
      </c>
      <c r="Q23" s="79" t="s">
        <v>409</v>
      </c>
      <c r="R23" s="79"/>
      <c r="S23" s="79"/>
      <c r="T23" s="79"/>
      <c r="U23" s="79"/>
      <c r="V23" s="82" t="s">
        <v>683</v>
      </c>
      <c r="W23" s="81">
        <v>43501.69107638889</v>
      </c>
      <c r="X23" s="82" t="s">
        <v>790</v>
      </c>
      <c r="Y23" s="79"/>
      <c r="Z23" s="79"/>
      <c r="AA23" s="85" t="s">
        <v>940</v>
      </c>
      <c r="AB23" s="85" t="s">
        <v>1076</v>
      </c>
      <c r="AC23" s="79" t="b">
        <v>0</v>
      </c>
      <c r="AD23" s="79">
        <v>0</v>
      </c>
      <c r="AE23" s="85" t="s">
        <v>1098</v>
      </c>
      <c r="AF23" s="79" t="b">
        <v>0</v>
      </c>
      <c r="AG23" s="79" t="s">
        <v>1115</v>
      </c>
      <c r="AH23" s="79"/>
      <c r="AI23" s="85" t="s">
        <v>1092</v>
      </c>
      <c r="AJ23" s="79" t="b">
        <v>0</v>
      </c>
      <c r="AK23" s="79">
        <v>0</v>
      </c>
      <c r="AL23" s="85" t="s">
        <v>1092</v>
      </c>
      <c r="AM23" s="79" t="s">
        <v>1126</v>
      </c>
      <c r="AN23" s="79" t="b">
        <v>0</v>
      </c>
      <c r="AO23" s="85" t="s">
        <v>1076</v>
      </c>
      <c r="AP23" s="79" t="s">
        <v>176</v>
      </c>
      <c r="AQ23" s="79">
        <v>0</v>
      </c>
      <c r="AR23" s="79">
        <v>0</v>
      </c>
      <c r="AS23" s="79"/>
      <c r="AT23" s="79"/>
      <c r="AU23" s="79"/>
      <c r="AV23" s="79"/>
      <c r="AW23" s="79"/>
      <c r="AX23" s="79"/>
      <c r="AY23" s="79"/>
      <c r="AZ23" s="79"/>
      <c r="BA23">
        <v>1</v>
      </c>
      <c r="BB23" s="78" t="str">
        <f>REPLACE(INDEX(GroupVertices[Group],MATCH(Edges[[#This Row],[Vertex 1]],GroupVertices[Vertex],0)),1,1,"")</f>
        <v>9</v>
      </c>
      <c r="BC23" s="78" t="str">
        <f>REPLACE(INDEX(GroupVertices[Group],MATCH(Edges[[#This Row],[Vertex 2]],GroupVertices[Vertex],0)),1,1,"")</f>
        <v>9</v>
      </c>
      <c r="BD23" s="48"/>
      <c r="BE23" s="49"/>
      <c r="BF23" s="48"/>
      <c r="BG23" s="49"/>
      <c r="BH23" s="48"/>
      <c r="BI23" s="49"/>
      <c r="BJ23" s="48"/>
      <c r="BK23" s="49"/>
      <c r="BL23" s="48"/>
    </row>
    <row r="24" spans="1:64" ht="15">
      <c r="A24" s="64" t="s">
        <v>231</v>
      </c>
      <c r="B24" s="64" t="s">
        <v>342</v>
      </c>
      <c r="C24" s="65" t="s">
        <v>3354</v>
      </c>
      <c r="D24" s="66">
        <v>3</v>
      </c>
      <c r="E24" s="67" t="s">
        <v>132</v>
      </c>
      <c r="F24" s="68">
        <v>35</v>
      </c>
      <c r="G24" s="65"/>
      <c r="H24" s="69"/>
      <c r="I24" s="70"/>
      <c r="J24" s="70"/>
      <c r="K24" s="34" t="s">
        <v>65</v>
      </c>
      <c r="L24" s="77">
        <v>24</v>
      </c>
      <c r="M24" s="77"/>
      <c r="N24" s="72"/>
      <c r="O24" s="79" t="s">
        <v>392</v>
      </c>
      <c r="P24" s="81">
        <v>43501.69107638889</v>
      </c>
      <c r="Q24" s="79" t="s">
        <v>409</v>
      </c>
      <c r="R24" s="79"/>
      <c r="S24" s="79"/>
      <c r="T24" s="79"/>
      <c r="U24" s="79"/>
      <c r="V24" s="82" t="s">
        <v>683</v>
      </c>
      <c r="W24" s="81">
        <v>43501.69107638889</v>
      </c>
      <c r="X24" s="82" t="s">
        <v>790</v>
      </c>
      <c r="Y24" s="79"/>
      <c r="Z24" s="79"/>
      <c r="AA24" s="85" t="s">
        <v>940</v>
      </c>
      <c r="AB24" s="85" t="s">
        <v>1076</v>
      </c>
      <c r="AC24" s="79" t="b">
        <v>0</v>
      </c>
      <c r="AD24" s="79">
        <v>0</v>
      </c>
      <c r="AE24" s="85" t="s">
        <v>1098</v>
      </c>
      <c r="AF24" s="79" t="b">
        <v>0</v>
      </c>
      <c r="AG24" s="79" t="s">
        <v>1115</v>
      </c>
      <c r="AH24" s="79"/>
      <c r="AI24" s="85" t="s">
        <v>1092</v>
      </c>
      <c r="AJ24" s="79" t="b">
        <v>0</v>
      </c>
      <c r="AK24" s="79">
        <v>0</v>
      </c>
      <c r="AL24" s="85" t="s">
        <v>1092</v>
      </c>
      <c r="AM24" s="79" t="s">
        <v>1126</v>
      </c>
      <c r="AN24" s="79" t="b">
        <v>0</v>
      </c>
      <c r="AO24" s="85" t="s">
        <v>1076</v>
      </c>
      <c r="AP24" s="79" t="s">
        <v>176</v>
      </c>
      <c r="AQ24" s="79">
        <v>0</v>
      </c>
      <c r="AR24" s="79">
        <v>0</v>
      </c>
      <c r="AS24" s="79"/>
      <c r="AT24" s="79"/>
      <c r="AU24" s="79"/>
      <c r="AV24" s="79"/>
      <c r="AW24" s="79"/>
      <c r="AX24" s="79"/>
      <c r="AY24" s="79"/>
      <c r="AZ24" s="79"/>
      <c r="BA24">
        <v>1</v>
      </c>
      <c r="BB24" s="78" t="str">
        <f>REPLACE(INDEX(GroupVertices[Group],MATCH(Edges[[#This Row],[Vertex 1]],GroupVertices[Vertex],0)),1,1,"")</f>
        <v>9</v>
      </c>
      <c r="BC24" s="78" t="str">
        <f>REPLACE(INDEX(GroupVertices[Group],MATCH(Edges[[#This Row],[Vertex 2]],GroupVertices[Vertex],0)),1,1,"")</f>
        <v>9</v>
      </c>
      <c r="BD24" s="48"/>
      <c r="BE24" s="49"/>
      <c r="BF24" s="48"/>
      <c r="BG24" s="49"/>
      <c r="BH24" s="48"/>
      <c r="BI24" s="49"/>
      <c r="BJ24" s="48"/>
      <c r="BK24" s="49"/>
      <c r="BL24" s="48"/>
    </row>
    <row r="25" spans="1:64" ht="15">
      <c r="A25" s="64" t="s">
        <v>231</v>
      </c>
      <c r="B25" s="64" t="s">
        <v>343</v>
      </c>
      <c r="C25" s="65" t="s">
        <v>3354</v>
      </c>
      <c r="D25" s="66">
        <v>3</v>
      </c>
      <c r="E25" s="67" t="s">
        <v>132</v>
      </c>
      <c r="F25" s="68">
        <v>35</v>
      </c>
      <c r="G25" s="65"/>
      <c r="H25" s="69"/>
      <c r="I25" s="70"/>
      <c r="J25" s="70"/>
      <c r="K25" s="34" t="s">
        <v>65</v>
      </c>
      <c r="L25" s="77">
        <v>25</v>
      </c>
      <c r="M25" s="77"/>
      <c r="N25" s="72"/>
      <c r="O25" s="79" t="s">
        <v>391</v>
      </c>
      <c r="P25" s="81">
        <v>43501.69107638889</v>
      </c>
      <c r="Q25" s="79" t="s">
        <v>409</v>
      </c>
      <c r="R25" s="79"/>
      <c r="S25" s="79"/>
      <c r="T25" s="79"/>
      <c r="U25" s="79"/>
      <c r="V25" s="82" t="s">
        <v>683</v>
      </c>
      <c r="W25" s="81">
        <v>43501.69107638889</v>
      </c>
      <c r="X25" s="82" t="s">
        <v>790</v>
      </c>
      <c r="Y25" s="79"/>
      <c r="Z25" s="79"/>
      <c r="AA25" s="85" t="s">
        <v>940</v>
      </c>
      <c r="AB25" s="85" t="s">
        <v>1076</v>
      </c>
      <c r="AC25" s="79" t="b">
        <v>0</v>
      </c>
      <c r="AD25" s="79">
        <v>0</v>
      </c>
      <c r="AE25" s="85" t="s">
        <v>1098</v>
      </c>
      <c r="AF25" s="79" t="b">
        <v>0</v>
      </c>
      <c r="AG25" s="79" t="s">
        <v>1115</v>
      </c>
      <c r="AH25" s="79"/>
      <c r="AI25" s="85" t="s">
        <v>1092</v>
      </c>
      <c r="AJ25" s="79" t="b">
        <v>0</v>
      </c>
      <c r="AK25" s="79">
        <v>0</v>
      </c>
      <c r="AL25" s="85" t="s">
        <v>1092</v>
      </c>
      <c r="AM25" s="79" t="s">
        <v>1126</v>
      </c>
      <c r="AN25" s="79" t="b">
        <v>0</v>
      </c>
      <c r="AO25" s="85" t="s">
        <v>1076</v>
      </c>
      <c r="AP25" s="79" t="s">
        <v>176</v>
      </c>
      <c r="AQ25" s="79">
        <v>0</v>
      </c>
      <c r="AR25" s="79">
        <v>0</v>
      </c>
      <c r="AS25" s="79"/>
      <c r="AT25" s="79"/>
      <c r="AU25" s="79"/>
      <c r="AV25" s="79"/>
      <c r="AW25" s="79"/>
      <c r="AX25" s="79"/>
      <c r="AY25" s="79"/>
      <c r="AZ25" s="79"/>
      <c r="BA25">
        <v>1</v>
      </c>
      <c r="BB25" s="78" t="str">
        <f>REPLACE(INDEX(GroupVertices[Group],MATCH(Edges[[#This Row],[Vertex 1]],GroupVertices[Vertex],0)),1,1,"")</f>
        <v>9</v>
      </c>
      <c r="BC25" s="78" t="str">
        <f>REPLACE(INDEX(GroupVertices[Group],MATCH(Edges[[#This Row],[Vertex 2]],GroupVertices[Vertex],0)),1,1,"")</f>
        <v>9</v>
      </c>
      <c r="BD25" s="48">
        <v>0</v>
      </c>
      <c r="BE25" s="49">
        <v>0</v>
      </c>
      <c r="BF25" s="48">
        <v>1</v>
      </c>
      <c r="BG25" s="49">
        <v>2.2222222222222223</v>
      </c>
      <c r="BH25" s="48">
        <v>0</v>
      </c>
      <c r="BI25" s="49">
        <v>0</v>
      </c>
      <c r="BJ25" s="48">
        <v>44</v>
      </c>
      <c r="BK25" s="49">
        <v>97.77777777777777</v>
      </c>
      <c r="BL25" s="48">
        <v>45</v>
      </c>
    </row>
    <row r="26" spans="1:64" ht="15">
      <c r="A26" s="64" t="s">
        <v>232</v>
      </c>
      <c r="B26" s="64" t="s">
        <v>232</v>
      </c>
      <c r="C26" s="65" t="s">
        <v>3354</v>
      </c>
      <c r="D26" s="66">
        <v>3</v>
      </c>
      <c r="E26" s="67" t="s">
        <v>132</v>
      </c>
      <c r="F26" s="68">
        <v>35</v>
      </c>
      <c r="G26" s="65"/>
      <c r="H26" s="69"/>
      <c r="I26" s="70"/>
      <c r="J26" s="70"/>
      <c r="K26" s="34" t="s">
        <v>65</v>
      </c>
      <c r="L26" s="77">
        <v>26</v>
      </c>
      <c r="M26" s="77"/>
      <c r="N26" s="72"/>
      <c r="O26" s="79" t="s">
        <v>176</v>
      </c>
      <c r="P26" s="81">
        <v>43501.704884259256</v>
      </c>
      <c r="Q26" s="79" t="s">
        <v>410</v>
      </c>
      <c r="R26" s="79"/>
      <c r="S26" s="79"/>
      <c r="T26" s="79" t="s">
        <v>612</v>
      </c>
      <c r="U26" s="79"/>
      <c r="V26" s="82" t="s">
        <v>684</v>
      </c>
      <c r="W26" s="81">
        <v>43501.704884259256</v>
      </c>
      <c r="X26" s="82" t="s">
        <v>791</v>
      </c>
      <c r="Y26" s="79"/>
      <c r="Z26" s="79"/>
      <c r="AA26" s="85" t="s">
        <v>941</v>
      </c>
      <c r="AB26" s="85" t="s">
        <v>1077</v>
      </c>
      <c r="AC26" s="79" t="b">
        <v>0</v>
      </c>
      <c r="AD26" s="79">
        <v>1</v>
      </c>
      <c r="AE26" s="85" t="s">
        <v>1099</v>
      </c>
      <c r="AF26" s="79" t="b">
        <v>0</v>
      </c>
      <c r="AG26" s="79" t="s">
        <v>1115</v>
      </c>
      <c r="AH26" s="79"/>
      <c r="AI26" s="85" t="s">
        <v>1092</v>
      </c>
      <c r="AJ26" s="79" t="b">
        <v>0</v>
      </c>
      <c r="AK26" s="79">
        <v>0</v>
      </c>
      <c r="AL26" s="85" t="s">
        <v>1092</v>
      </c>
      <c r="AM26" s="79" t="s">
        <v>1126</v>
      </c>
      <c r="AN26" s="79" t="b">
        <v>0</v>
      </c>
      <c r="AO26" s="85" t="s">
        <v>1077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1</v>
      </c>
      <c r="BG26" s="49">
        <v>2.5</v>
      </c>
      <c r="BH26" s="48">
        <v>0</v>
      </c>
      <c r="BI26" s="49">
        <v>0</v>
      </c>
      <c r="BJ26" s="48">
        <v>39</v>
      </c>
      <c r="BK26" s="49">
        <v>97.5</v>
      </c>
      <c r="BL26" s="48">
        <v>40</v>
      </c>
    </row>
    <row r="27" spans="1:64" ht="15">
      <c r="A27" s="64" t="s">
        <v>233</v>
      </c>
      <c r="B27" s="64" t="s">
        <v>233</v>
      </c>
      <c r="C27" s="65" t="s">
        <v>3354</v>
      </c>
      <c r="D27" s="66">
        <v>3</v>
      </c>
      <c r="E27" s="67" t="s">
        <v>132</v>
      </c>
      <c r="F27" s="68">
        <v>35</v>
      </c>
      <c r="G27" s="65"/>
      <c r="H27" s="69"/>
      <c r="I27" s="70"/>
      <c r="J27" s="70"/>
      <c r="K27" s="34" t="s">
        <v>65</v>
      </c>
      <c r="L27" s="77">
        <v>27</v>
      </c>
      <c r="M27" s="77"/>
      <c r="N27" s="72"/>
      <c r="O27" s="79" t="s">
        <v>176</v>
      </c>
      <c r="P27" s="81">
        <v>43501.75010416667</v>
      </c>
      <c r="Q27" s="79" t="s">
        <v>411</v>
      </c>
      <c r="R27" s="82" t="s">
        <v>524</v>
      </c>
      <c r="S27" s="79" t="s">
        <v>575</v>
      </c>
      <c r="T27" s="79"/>
      <c r="U27" s="79"/>
      <c r="V27" s="82" t="s">
        <v>685</v>
      </c>
      <c r="W27" s="81">
        <v>43501.75010416667</v>
      </c>
      <c r="X27" s="82" t="s">
        <v>792</v>
      </c>
      <c r="Y27" s="79"/>
      <c r="Z27" s="79"/>
      <c r="AA27" s="85" t="s">
        <v>942</v>
      </c>
      <c r="AB27" s="79"/>
      <c r="AC27" s="79" t="b">
        <v>0</v>
      </c>
      <c r="AD27" s="79">
        <v>0</v>
      </c>
      <c r="AE27" s="85" t="s">
        <v>1092</v>
      </c>
      <c r="AF27" s="79" t="b">
        <v>0</v>
      </c>
      <c r="AG27" s="79" t="s">
        <v>1115</v>
      </c>
      <c r="AH27" s="79"/>
      <c r="AI27" s="85" t="s">
        <v>1092</v>
      </c>
      <c r="AJ27" s="79" t="b">
        <v>0</v>
      </c>
      <c r="AK27" s="79">
        <v>0</v>
      </c>
      <c r="AL27" s="85" t="s">
        <v>1092</v>
      </c>
      <c r="AM27" s="79" t="s">
        <v>1128</v>
      </c>
      <c r="AN27" s="79" t="b">
        <v>0</v>
      </c>
      <c r="AO27" s="85" t="s">
        <v>942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1</v>
      </c>
      <c r="BG27" s="49">
        <v>7.142857142857143</v>
      </c>
      <c r="BH27" s="48">
        <v>0</v>
      </c>
      <c r="BI27" s="49">
        <v>0</v>
      </c>
      <c r="BJ27" s="48">
        <v>13</v>
      </c>
      <c r="BK27" s="49">
        <v>92.85714285714286</v>
      </c>
      <c r="BL27" s="48">
        <v>14</v>
      </c>
    </row>
    <row r="28" spans="1:64" ht="15">
      <c r="A28" s="64" t="s">
        <v>234</v>
      </c>
      <c r="B28" s="64" t="s">
        <v>344</v>
      </c>
      <c r="C28" s="65" t="s">
        <v>3354</v>
      </c>
      <c r="D28" s="66">
        <v>3</v>
      </c>
      <c r="E28" s="67" t="s">
        <v>132</v>
      </c>
      <c r="F28" s="68">
        <v>35</v>
      </c>
      <c r="G28" s="65"/>
      <c r="H28" s="69"/>
      <c r="I28" s="70"/>
      <c r="J28" s="70"/>
      <c r="K28" s="34" t="s">
        <v>65</v>
      </c>
      <c r="L28" s="77">
        <v>28</v>
      </c>
      <c r="M28" s="77"/>
      <c r="N28" s="72"/>
      <c r="O28" s="79" t="s">
        <v>391</v>
      </c>
      <c r="P28" s="81">
        <v>43501.92797453704</v>
      </c>
      <c r="Q28" s="79" t="s">
        <v>412</v>
      </c>
      <c r="R28" s="82" t="s">
        <v>525</v>
      </c>
      <c r="S28" s="79" t="s">
        <v>576</v>
      </c>
      <c r="T28" s="79"/>
      <c r="U28" s="79"/>
      <c r="V28" s="82" t="s">
        <v>686</v>
      </c>
      <c r="W28" s="81">
        <v>43501.92797453704</v>
      </c>
      <c r="X28" s="82" t="s">
        <v>793</v>
      </c>
      <c r="Y28" s="79"/>
      <c r="Z28" s="79"/>
      <c r="AA28" s="85" t="s">
        <v>943</v>
      </c>
      <c r="AB28" s="79"/>
      <c r="AC28" s="79" t="b">
        <v>0</v>
      </c>
      <c r="AD28" s="79">
        <v>0</v>
      </c>
      <c r="AE28" s="85" t="s">
        <v>1092</v>
      </c>
      <c r="AF28" s="79" t="b">
        <v>0</v>
      </c>
      <c r="AG28" s="79" t="s">
        <v>1115</v>
      </c>
      <c r="AH28" s="79"/>
      <c r="AI28" s="85" t="s">
        <v>1092</v>
      </c>
      <c r="AJ28" s="79" t="b">
        <v>0</v>
      </c>
      <c r="AK28" s="79">
        <v>0</v>
      </c>
      <c r="AL28" s="85" t="s">
        <v>1092</v>
      </c>
      <c r="AM28" s="79" t="s">
        <v>1126</v>
      </c>
      <c r="AN28" s="79" t="b">
        <v>0</v>
      </c>
      <c r="AO28" s="85" t="s">
        <v>943</v>
      </c>
      <c r="AP28" s="79" t="s">
        <v>176</v>
      </c>
      <c r="AQ28" s="79">
        <v>0</v>
      </c>
      <c r="AR28" s="79">
        <v>0</v>
      </c>
      <c r="AS28" s="79"/>
      <c r="AT28" s="79"/>
      <c r="AU28" s="79"/>
      <c r="AV28" s="79"/>
      <c r="AW28" s="79"/>
      <c r="AX28" s="79"/>
      <c r="AY28" s="79"/>
      <c r="AZ28" s="79"/>
      <c r="BA28">
        <v>1</v>
      </c>
      <c r="BB28" s="78" t="str">
        <f>REPLACE(INDEX(GroupVertices[Group],MATCH(Edges[[#This Row],[Vertex 1]],GroupVertices[Vertex],0)),1,1,"")</f>
        <v>30</v>
      </c>
      <c r="BC28" s="78" t="str">
        <f>REPLACE(INDEX(GroupVertices[Group],MATCH(Edges[[#This Row],[Vertex 2]],GroupVertices[Vertex],0)),1,1,"")</f>
        <v>30</v>
      </c>
      <c r="BD28" s="48">
        <v>1</v>
      </c>
      <c r="BE28" s="49">
        <v>3.0303030303030303</v>
      </c>
      <c r="BF28" s="48">
        <v>2</v>
      </c>
      <c r="BG28" s="49">
        <v>6.0606060606060606</v>
      </c>
      <c r="BH28" s="48">
        <v>0</v>
      </c>
      <c r="BI28" s="49">
        <v>0</v>
      </c>
      <c r="BJ28" s="48">
        <v>30</v>
      </c>
      <c r="BK28" s="49">
        <v>90.9090909090909</v>
      </c>
      <c r="BL28" s="48">
        <v>33</v>
      </c>
    </row>
    <row r="29" spans="1:64" ht="15">
      <c r="A29" s="64" t="s">
        <v>235</v>
      </c>
      <c r="B29" s="64" t="s">
        <v>235</v>
      </c>
      <c r="C29" s="65" t="s">
        <v>3354</v>
      </c>
      <c r="D29" s="66">
        <v>3</v>
      </c>
      <c r="E29" s="67" t="s">
        <v>132</v>
      </c>
      <c r="F29" s="68">
        <v>35</v>
      </c>
      <c r="G29" s="65"/>
      <c r="H29" s="69"/>
      <c r="I29" s="70"/>
      <c r="J29" s="70"/>
      <c r="K29" s="34" t="s">
        <v>65</v>
      </c>
      <c r="L29" s="77">
        <v>29</v>
      </c>
      <c r="M29" s="77"/>
      <c r="N29" s="72"/>
      <c r="O29" s="79" t="s">
        <v>176</v>
      </c>
      <c r="P29" s="81">
        <v>43502.33619212963</v>
      </c>
      <c r="Q29" s="79" t="s">
        <v>413</v>
      </c>
      <c r="R29" s="82" t="s">
        <v>526</v>
      </c>
      <c r="S29" s="79" t="s">
        <v>577</v>
      </c>
      <c r="T29" s="79" t="s">
        <v>613</v>
      </c>
      <c r="U29" s="79"/>
      <c r="V29" s="82" t="s">
        <v>687</v>
      </c>
      <c r="W29" s="81">
        <v>43502.33619212963</v>
      </c>
      <c r="X29" s="82" t="s">
        <v>794</v>
      </c>
      <c r="Y29" s="79"/>
      <c r="Z29" s="79"/>
      <c r="AA29" s="85" t="s">
        <v>944</v>
      </c>
      <c r="AB29" s="79"/>
      <c r="AC29" s="79" t="b">
        <v>0</v>
      </c>
      <c r="AD29" s="79">
        <v>0</v>
      </c>
      <c r="AE29" s="85" t="s">
        <v>1092</v>
      </c>
      <c r="AF29" s="79" t="b">
        <v>0</v>
      </c>
      <c r="AG29" s="79" t="s">
        <v>1115</v>
      </c>
      <c r="AH29" s="79"/>
      <c r="AI29" s="85" t="s">
        <v>1092</v>
      </c>
      <c r="AJ29" s="79" t="b">
        <v>0</v>
      </c>
      <c r="AK29" s="79">
        <v>0</v>
      </c>
      <c r="AL29" s="85" t="s">
        <v>1092</v>
      </c>
      <c r="AM29" s="79" t="s">
        <v>1129</v>
      </c>
      <c r="AN29" s="79" t="b">
        <v>0</v>
      </c>
      <c r="AO29" s="85" t="s">
        <v>944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2</v>
      </c>
      <c r="BG29" s="49">
        <v>10.526315789473685</v>
      </c>
      <c r="BH29" s="48">
        <v>0</v>
      </c>
      <c r="BI29" s="49">
        <v>0</v>
      </c>
      <c r="BJ29" s="48">
        <v>17</v>
      </c>
      <c r="BK29" s="49">
        <v>89.47368421052632</v>
      </c>
      <c r="BL29" s="48">
        <v>19</v>
      </c>
    </row>
    <row r="30" spans="1:64" ht="15">
      <c r="A30" s="64" t="s">
        <v>236</v>
      </c>
      <c r="B30" s="64" t="s">
        <v>236</v>
      </c>
      <c r="C30" s="65" t="s">
        <v>3355</v>
      </c>
      <c r="D30" s="66">
        <v>10</v>
      </c>
      <c r="E30" s="67" t="s">
        <v>136</v>
      </c>
      <c r="F30" s="68">
        <v>12</v>
      </c>
      <c r="G30" s="65"/>
      <c r="H30" s="69"/>
      <c r="I30" s="70"/>
      <c r="J30" s="70"/>
      <c r="K30" s="34" t="s">
        <v>65</v>
      </c>
      <c r="L30" s="77">
        <v>30</v>
      </c>
      <c r="M30" s="77"/>
      <c r="N30" s="72"/>
      <c r="O30" s="79" t="s">
        <v>176</v>
      </c>
      <c r="P30" s="81">
        <v>43498.74638888889</v>
      </c>
      <c r="Q30" s="79" t="s">
        <v>414</v>
      </c>
      <c r="R30" s="82" t="s">
        <v>527</v>
      </c>
      <c r="S30" s="79" t="s">
        <v>571</v>
      </c>
      <c r="T30" s="79" t="s">
        <v>614</v>
      </c>
      <c r="U30" s="79"/>
      <c r="V30" s="82" t="s">
        <v>688</v>
      </c>
      <c r="W30" s="81">
        <v>43498.74638888889</v>
      </c>
      <c r="X30" s="82" t="s">
        <v>795</v>
      </c>
      <c r="Y30" s="79"/>
      <c r="Z30" s="79"/>
      <c r="AA30" s="85" t="s">
        <v>945</v>
      </c>
      <c r="AB30" s="79"/>
      <c r="AC30" s="79" t="b">
        <v>0</v>
      </c>
      <c r="AD30" s="79">
        <v>0</v>
      </c>
      <c r="AE30" s="85" t="s">
        <v>1092</v>
      </c>
      <c r="AF30" s="79" t="b">
        <v>0</v>
      </c>
      <c r="AG30" s="79" t="s">
        <v>1115</v>
      </c>
      <c r="AH30" s="79"/>
      <c r="AI30" s="85" t="s">
        <v>1092</v>
      </c>
      <c r="AJ30" s="79" t="b">
        <v>0</v>
      </c>
      <c r="AK30" s="79">
        <v>0</v>
      </c>
      <c r="AL30" s="85" t="s">
        <v>1092</v>
      </c>
      <c r="AM30" s="79" t="s">
        <v>1126</v>
      </c>
      <c r="AN30" s="79" t="b">
        <v>0</v>
      </c>
      <c r="AO30" s="85" t="s">
        <v>945</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22</v>
      </c>
      <c r="BK30" s="49">
        <v>100</v>
      </c>
      <c r="BL30" s="48">
        <v>22</v>
      </c>
    </row>
    <row r="31" spans="1:64" ht="15">
      <c r="A31" s="64" t="s">
        <v>236</v>
      </c>
      <c r="B31" s="64" t="s">
        <v>236</v>
      </c>
      <c r="C31" s="65" t="s">
        <v>3355</v>
      </c>
      <c r="D31" s="66">
        <v>10</v>
      </c>
      <c r="E31" s="67" t="s">
        <v>136</v>
      </c>
      <c r="F31" s="68">
        <v>12</v>
      </c>
      <c r="G31" s="65"/>
      <c r="H31" s="69"/>
      <c r="I31" s="70"/>
      <c r="J31" s="70"/>
      <c r="K31" s="34" t="s">
        <v>65</v>
      </c>
      <c r="L31" s="77">
        <v>31</v>
      </c>
      <c r="M31" s="77"/>
      <c r="N31" s="72"/>
      <c r="O31" s="79" t="s">
        <v>176</v>
      </c>
      <c r="P31" s="81">
        <v>43502.62601851852</v>
      </c>
      <c r="Q31" s="79" t="s">
        <v>415</v>
      </c>
      <c r="R31" s="82" t="s">
        <v>527</v>
      </c>
      <c r="S31" s="79" t="s">
        <v>571</v>
      </c>
      <c r="T31" s="79" t="s">
        <v>614</v>
      </c>
      <c r="U31" s="79"/>
      <c r="V31" s="82" t="s">
        <v>688</v>
      </c>
      <c r="W31" s="81">
        <v>43502.62601851852</v>
      </c>
      <c r="X31" s="82" t="s">
        <v>796</v>
      </c>
      <c r="Y31" s="79"/>
      <c r="Z31" s="79"/>
      <c r="AA31" s="85" t="s">
        <v>946</v>
      </c>
      <c r="AB31" s="79"/>
      <c r="AC31" s="79" t="b">
        <v>0</v>
      </c>
      <c r="AD31" s="79">
        <v>0</v>
      </c>
      <c r="AE31" s="85" t="s">
        <v>1092</v>
      </c>
      <c r="AF31" s="79" t="b">
        <v>0</v>
      </c>
      <c r="AG31" s="79" t="s">
        <v>1115</v>
      </c>
      <c r="AH31" s="79"/>
      <c r="AI31" s="85" t="s">
        <v>1092</v>
      </c>
      <c r="AJ31" s="79" t="b">
        <v>0</v>
      </c>
      <c r="AK31" s="79">
        <v>0</v>
      </c>
      <c r="AL31" s="85" t="s">
        <v>1092</v>
      </c>
      <c r="AM31" s="79" t="s">
        <v>1130</v>
      </c>
      <c r="AN31" s="79" t="b">
        <v>0</v>
      </c>
      <c r="AO31" s="85" t="s">
        <v>946</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21</v>
      </c>
      <c r="BK31" s="49">
        <v>100</v>
      </c>
      <c r="BL31" s="48">
        <v>21</v>
      </c>
    </row>
    <row r="32" spans="1:64" ht="15">
      <c r="A32" s="64" t="s">
        <v>237</v>
      </c>
      <c r="B32" s="64" t="s">
        <v>245</v>
      </c>
      <c r="C32" s="65" t="s">
        <v>3354</v>
      </c>
      <c r="D32" s="66">
        <v>3</v>
      </c>
      <c r="E32" s="67" t="s">
        <v>132</v>
      </c>
      <c r="F32" s="68">
        <v>35</v>
      </c>
      <c r="G32" s="65"/>
      <c r="H32" s="69"/>
      <c r="I32" s="70"/>
      <c r="J32" s="70"/>
      <c r="K32" s="34" t="s">
        <v>65</v>
      </c>
      <c r="L32" s="77">
        <v>32</v>
      </c>
      <c r="M32" s="77"/>
      <c r="N32" s="72"/>
      <c r="O32" s="79" t="s">
        <v>391</v>
      </c>
      <c r="P32" s="81">
        <v>43502.700474537036</v>
      </c>
      <c r="Q32" s="79" t="s">
        <v>416</v>
      </c>
      <c r="R32" s="79"/>
      <c r="S32" s="79"/>
      <c r="T32" s="79"/>
      <c r="U32" s="79"/>
      <c r="V32" s="82" t="s">
        <v>689</v>
      </c>
      <c r="W32" s="81">
        <v>43502.700474537036</v>
      </c>
      <c r="X32" s="82" t="s">
        <v>797</v>
      </c>
      <c r="Y32" s="79"/>
      <c r="Z32" s="79"/>
      <c r="AA32" s="85" t="s">
        <v>947</v>
      </c>
      <c r="AB32" s="79"/>
      <c r="AC32" s="79" t="b">
        <v>0</v>
      </c>
      <c r="AD32" s="79">
        <v>0</v>
      </c>
      <c r="AE32" s="85" t="s">
        <v>1092</v>
      </c>
      <c r="AF32" s="79" t="b">
        <v>0</v>
      </c>
      <c r="AG32" s="79" t="s">
        <v>1115</v>
      </c>
      <c r="AH32" s="79"/>
      <c r="AI32" s="85" t="s">
        <v>1092</v>
      </c>
      <c r="AJ32" s="79" t="b">
        <v>0</v>
      </c>
      <c r="AK32" s="79">
        <v>3</v>
      </c>
      <c r="AL32" s="85" t="s">
        <v>958</v>
      </c>
      <c r="AM32" s="79" t="s">
        <v>1123</v>
      </c>
      <c r="AN32" s="79" t="b">
        <v>0</v>
      </c>
      <c r="AO32" s="85" t="s">
        <v>958</v>
      </c>
      <c r="AP32" s="79" t="s">
        <v>176</v>
      </c>
      <c r="AQ32" s="79">
        <v>0</v>
      </c>
      <c r="AR32" s="79">
        <v>0</v>
      </c>
      <c r="AS32" s="79"/>
      <c r="AT32" s="79"/>
      <c r="AU32" s="79"/>
      <c r="AV32" s="79"/>
      <c r="AW32" s="79"/>
      <c r="AX32" s="79"/>
      <c r="AY32" s="79"/>
      <c r="AZ32" s="79"/>
      <c r="BA32">
        <v>1</v>
      </c>
      <c r="BB32" s="78" t="str">
        <f>REPLACE(INDEX(GroupVertices[Group],MATCH(Edges[[#This Row],[Vertex 1]],GroupVertices[Vertex],0)),1,1,"")</f>
        <v>14</v>
      </c>
      <c r="BC32" s="78" t="str">
        <f>REPLACE(INDEX(GroupVertices[Group],MATCH(Edges[[#This Row],[Vertex 2]],GroupVertices[Vertex],0)),1,1,"")</f>
        <v>14</v>
      </c>
      <c r="BD32" s="48">
        <v>2</v>
      </c>
      <c r="BE32" s="49">
        <v>10.526315789473685</v>
      </c>
      <c r="BF32" s="48">
        <v>0</v>
      </c>
      <c r="BG32" s="49">
        <v>0</v>
      </c>
      <c r="BH32" s="48">
        <v>0</v>
      </c>
      <c r="BI32" s="49">
        <v>0</v>
      </c>
      <c r="BJ32" s="48">
        <v>17</v>
      </c>
      <c r="BK32" s="49">
        <v>89.47368421052632</v>
      </c>
      <c r="BL32" s="48">
        <v>19</v>
      </c>
    </row>
    <row r="33" spans="1:64" ht="15">
      <c r="A33" s="64" t="s">
        <v>238</v>
      </c>
      <c r="B33" s="64" t="s">
        <v>238</v>
      </c>
      <c r="C33" s="65" t="s">
        <v>3354</v>
      </c>
      <c r="D33" s="66">
        <v>3</v>
      </c>
      <c r="E33" s="67" t="s">
        <v>132</v>
      </c>
      <c r="F33" s="68">
        <v>35</v>
      </c>
      <c r="G33" s="65"/>
      <c r="H33" s="69"/>
      <c r="I33" s="70"/>
      <c r="J33" s="70"/>
      <c r="K33" s="34" t="s">
        <v>65</v>
      </c>
      <c r="L33" s="77">
        <v>33</v>
      </c>
      <c r="M33" s="77"/>
      <c r="N33" s="72"/>
      <c r="O33" s="79" t="s">
        <v>176</v>
      </c>
      <c r="P33" s="81">
        <v>43502.75329861111</v>
      </c>
      <c r="Q33" s="79" t="s">
        <v>417</v>
      </c>
      <c r="R33" s="82" t="s">
        <v>526</v>
      </c>
      <c r="S33" s="79" t="s">
        <v>577</v>
      </c>
      <c r="T33" s="79"/>
      <c r="U33" s="79"/>
      <c r="V33" s="82" t="s">
        <v>690</v>
      </c>
      <c r="W33" s="81">
        <v>43502.75329861111</v>
      </c>
      <c r="X33" s="82" t="s">
        <v>798</v>
      </c>
      <c r="Y33" s="79"/>
      <c r="Z33" s="79"/>
      <c r="AA33" s="85" t="s">
        <v>948</v>
      </c>
      <c r="AB33" s="79"/>
      <c r="AC33" s="79" t="b">
        <v>0</v>
      </c>
      <c r="AD33" s="79">
        <v>0</v>
      </c>
      <c r="AE33" s="85" t="s">
        <v>1092</v>
      </c>
      <c r="AF33" s="79" t="b">
        <v>0</v>
      </c>
      <c r="AG33" s="79" t="s">
        <v>1115</v>
      </c>
      <c r="AH33" s="79"/>
      <c r="AI33" s="85" t="s">
        <v>1092</v>
      </c>
      <c r="AJ33" s="79" t="b">
        <v>0</v>
      </c>
      <c r="AK33" s="79">
        <v>0</v>
      </c>
      <c r="AL33" s="85" t="s">
        <v>1092</v>
      </c>
      <c r="AM33" s="79" t="s">
        <v>1126</v>
      </c>
      <c r="AN33" s="79" t="b">
        <v>0</v>
      </c>
      <c r="AO33" s="85" t="s">
        <v>948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4.444444444444445</v>
      </c>
      <c r="BF33" s="48">
        <v>0</v>
      </c>
      <c r="BG33" s="49">
        <v>0</v>
      </c>
      <c r="BH33" s="48">
        <v>0</v>
      </c>
      <c r="BI33" s="49">
        <v>0</v>
      </c>
      <c r="BJ33" s="48">
        <v>43</v>
      </c>
      <c r="BK33" s="49">
        <v>95.55555555555556</v>
      </c>
      <c r="BL33" s="48">
        <v>45</v>
      </c>
    </row>
    <row r="34" spans="1:64" ht="15">
      <c r="A34" s="64" t="s">
        <v>239</v>
      </c>
      <c r="B34" s="64" t="s">
        <v>239</v>
      </c>
      <c r="C34" s="65" t="s">
        <v>3354</v>
      </c>
      <c r="D34" s="66">
        <v>3</v>
      </c>
      <c r="E34" s="67" t="s">
        <v>132</v>
      </c>
      <c r="F34" s="68">
        <v>35</v>
      </c>
      <c r="G34" s="65"/>
      <c r="H34" s="69"/>
      <c r="I34" s="70"/>
      <c r="J34" s="70"/>
      <c r="K34" s="34" t="s">
        <v>65</v>
      </c>
      <c r="L34" s="77">
        <v>34</v>
      </c>
      <c r="M34" s="77"/>
      <c r="N34" s="72"/>
      <c r="O34" s="79" t="s">
        <v>176</v>
      </c>
      <c r="P34" s="81">
        <v>43502.640011574076</v>
      </c>
      <c r="Q34" s="79" t="s">
        <v>418</v>
      </c>
      <c r="R34" s="79"/>
      <c r="S34" s="79"/>
      <c r="T34" s="79" t="s">
        <v>615</v>
      </c>
      <c r="U34" s="82" t="s">
        <v>644</v>
      </c>
      <c r="V34" s="82" t="s">
        <v>644</v>
      </c>
      <c r="W34" s="81">
        <v>43502.640011574076</v>
      </c>
      <c r="X34" s="82" t="s">
        <v>799</v>
      </c>
      <c r="Y34" s="79"/>
      <c r="Z34" s="79"/>
      <c r="AA34" s="85" t="s">
        <v>949</v>
      </c>
      <c r="AB34" s="79"/>
      <c r="AC34" s="79" t="b">
        <v>0</v>
      </c>
      <c r="AD34" s="79">
        <v>4</v>
      </c>
      <c r="AE34" s="85" t="s">
        <v>1092</v>
      </c>
      <c r="AF34" s="79" t="b">
        <v>0</v>
      </c>
      <c r="AG34" s="79" t="s">
        <v>1115</v>
      </c>
      <c r="AH34" s="79"/>
      <c r="AI34" s="85" t="s">
        <v>1092</v>
      </c>
      <c r="AJ34" s="79" t="b">
        <v>0</v>
      </c>
      <c r="AK34" s="79">
        <v>1</v>
      </c>
      <c r="AL34" s="85" t="s">
        <v>1092</v>
      </c>
      <c r="AM34" s="79" t="s">
        <v>1126</v>
      </c>
      <c r="AN34" s="79" t="b">
        <v>0</v>
      </c>
      <c r="AO34" s="85" t="s">
        <v>949</v>
      </c>
      <c r="AP34" s="79" t="s">
        <v>176</v>
      </c>
      <c r="AQ34" s="79">
        <v>0</v>
      </c>
      <c r="AR34" s="79">
        <v>0</v>
      </c>
      <c r="AS34" s="79"/>
      <c r="AT34" s="79"/>
      <c r="AU34" s="79"/>
      <c r="AV34" s="79"/>
      <c r="AW34" s="79"/>
      <c r="AX34" s="79"/>
      <c r="AY34" s="79"/>
      <c r="AZ34" s="79"/>
      <c r="BA34">
        <v>1</v>
      </c>
      <c r="BB34" s="78" t="str">
        <f>REPLACE(INDEX(GroupVertices[Group],MATCH(Edges[[#This Row],[Vertex 1]],GroupVertices[Vertex],0)),1,1,"")</f>
        <v>29</v>
      </c>
      <c r="BC34" s="78" t="str">
        <f>REPLACE(INDEX(GroupVertices[Group],MATCH(Edges[[#This Row],[Vertex 2]],GroupVertices[Vertex],0)),1,1,"")</f>
        <v>29</v>
      </c>
      <c r="BD34" s="48">
        <v>0</v>
      </c>
      <c r="BE34" s="49">
        <v>0</v>
      </c>
      <c r="BF34" s="48">
        <v>0</v>
      </c>
      <c r="BG34" s="49">
        <v>0</v>
      </c>
      <c r="BH34" s="48">
        <v>0</v>
      </c>
      <c r="BI34" s="49">
        <v>0</v>
      </c>
      <c r="BJ34" s="48">
        <v>15</v>
      </c>
      <c r="BK34" s="49">
        <v>100</v>
      </c>
      <c r="BL34" s="48">
        <v>15</v>
      </c>
    </row>
    <row r="35" spans="1:64" ht="15">
      <c r="A35" s="64" t="s">
        <v>240</v>
      </c>
      <c r="B35" s="64" t="s">
        <v>239</v>
      </c>
      <c r="C35" s="65" t="s">
        <v>3354</v>
      </c>
      <c r="D35" s="66">
        <v>3</v>
      </c>
      <c r="E35" s="67" t="s">
        <v>132</v>
      </c>
      <c r="F35" s="68">
        <v>35</v>
      </c>
      <c r="G35" s="65"/>
      <c r="H35" s="69"/>
      <c r="I35" s="70"/>
      <c r="J35" s="70"/>
      <c r="K35" s="34" t="s">
        <v>65</v>
      </c>
      <c r="L35" s="77">
        <v>35</v>
      </c>
      <c r="M35" s="77"/>
      <c r="N35" s="72"/>
      <c r="O35" s="79" t="s">
        <v>391</v>
      </c>
      <c r="P35" s="81">
        <v>43502.818391203706</v>
      </c>
      <c r="Q35" s="79" t="s">
        <v>419</v>
      </c>
      <c r="R35" s="79"/>
      <c r="S35" s="79"/>
      <c r="T35" s="79" t="s">
        <v>616</v>
      </c>
      <c r="U35" s="79"/>
      <c r="V35" s="82" t="s">
        <v>691</v>
      </c>
      <c r="W35" s="81">
        <v>43502.818391203706</v>
      </c>
      <c r="X35" s="82" t="s">
        <v>800</v>
      </c>
      <c r="Y35" s="79"/>
      <c r="Z35" s="79"/>
      <c r="AA35" s="85" t="s">
        <v>950</v>
      </c>
      <c r="AB35" s="79"/>
      <c r="AC35" s="79" t="b">
        <v>0</v>
      </c>
      <c r="AD35" s="79">
        <v>0</v>
      </c>
      <c r="AE35" s="85" t="s">
        <v>1092</v>
      </c>
      <c r="AF35" s="79" t="b">
        <v>0</v>
      </c>
      <c r="AG35" s="79" t="s">
        <v>1115</v>
      </c>
      <c r="AH35" s="79"/>
      <c r="AI35" s="85" t="s">
        <v>1092</v>
      </c>
      <c r="AJ35" s="79" t="b">
        <v>0</v>
      </c>
      <c r="AK35" s="79">
        <v>1</v>
      </c>
      <c r="AL35" s="85" t="s">
        <v>949</v>
      </c>
      <c r="AM35" s="79" t="s">
        <v>1126</v>
      </c>
      <c r="AN35" s="79" t="b">
        <v>0</v>
      </c>
      <c r="AO35" s="85" t="s">
        <v>949</v>
      </c>
      <c r="AP35" s="79" t="s">
        <v>176</v>
      </c>
      <c r="AQ35" s="79">
        <v>0</v>
      </c>
      <c r="AR35" s="79">
        <v>0</v>
      </c>
      <c r="AS35" s="79"/>
      <c r="AT35" s="79"/>
      <c r="AU35" s="79"/>
      <c r="AV35" s="79"/>
      <c r="AW35" s="79"/>
      <c r="AX35" s="79"/>
      <c r="AY35" s="79"/>
      <c r="AZ35" s="79"/>
      <c r="BA35">
        <v>1</v>
      </c>
      <c r="BB35" s="78" t="str">
        <f>REPLACE(INDEX(GroupVertices[Group],MATCH(Edges[[#This Row],[Vertex 1]],GroupVertices[Vertex],0)),1,1,"")</f>
        <v>29</v>
      </c>
      <c r="BC35" s="78" t="str">
        <f>REPLACE(INDEX(GroupVertices[Group],MATCH(Edges[[#This Row],[Vertex 2]],GroupVertices[Vertex],0)),1,1,"")</f>
        <v>29</v>
      </c>
      <c r="BD35" s="48">
        <v>0</v>
      </c>
      <c r="BE35" s="49">
        <v>0</v>
      </c>
      <c r="BF35" s="48">
        <v>0</v>
      </c>
      <c r="BG35" s="49">
        <v>0</v>
      </c>
      <c r="BH35" s="48">
        <v>0</v>
      </c>
      <c r="BI35" s="49">
        <v>0</v>
      </c>
      <c r="BJ35" s="48">
        <v>16</v>
      </c>
      <c r="BK35" s="49">
        <v>100</v>
      </c>
      <c r="BL35" s="48">
        <v>16</v>
      </c>
    </row>
    <row r="36" spans="1:64" ht="15">
      <c r="A36" s="64" t="s">
        <v>241</v>
      </c>
      <c r="B36" s="64" t="s">
        <v>345</v>
      </c>
      <c r="C36" s="65" t="s">
        <v>3354</v>
      </c>
      <c r="D36" s="66">
        <v>3</v>
      </c>
      <c r="E36" s="67" t="s">
        <v>132</v>
      </c>
      <c r="F36" s="68">
        <v>35</v>
      </c>
      <c r="G36" s="65"/>
      <c r="H36" s="69"/>
      <c r="I36" s="70"/>
      <c r="J36" s="70"/>
      <c r="K36" s="34" t="s">
        <v>65</v>
      </c>
      <c r="L36" s="77">
        <v>36</v>
      </c>
      <c r="M36" s="77"/>
      <c r="N36" s="72"/>
      <c r="O36" s="79" t="s">
        <v>392</v>
      </c>
      <c r="P36" s="81">
        <v>43502.824421296296</v>
      </c>
      <c r="Q36" s="79" t="s">
        <v>420</v>
      </c>
      <c r="R36" s="79"/>
      <c r="S36" s="79"/>
      <c r="T36" s="79"/>
      <c r="U36" s="79"/>
      <c r="V36" s="82" t="s">
        <v>692</v>
      </c>
      <c r="W36" s="81">
        <v>43502.824421296296</v>
      </c>
      <c r="X36" s="82" t="s">
        <v>801</v>
      </c>
      <c r="Y36" s="79"/>
      <c r="Z36" s="79"/>
      <c r="AA36" s="85" t="s">
        <v>951</v>
      </c>
      <c r="AB36" s="85" t="s">
        <v>1078</v>
      </c>
      <c r="AC36" s="79" t="b">
        <v>0</v>
      </c>
      <c r="AD36" s="79">
        <v>2</v>
      </c>
      <c r="AE36" s="85" t="s">
        <v>1100</v>
      </c>
      <c r="AF36" s="79" t="b">
        <v>0</v>
      </c>
      <c r="AG36" s="79" t="s">
        <v>1115</v>
      </c>
      <c r="AH36" s="79"/>
      <c r="AI36" s="85" t="s">
        <v>1092</v>
      </c>
      <c r="AJ36" s="79" t="b">
        <v>0</v>
      </c>
      <c r="AK36" s="79">
        <v>0</v>
      </c>
      <c r="AL36" s="85" t="s">
        <v>1092</v>
      </c>
      <c r="AM36" s="79" t="s">
        <v>1127</v>
      </c>
      <c r="AN36" s="79" t="b">
        <v>0</v>
      </c>
      <c r="AO36" s="85" t="s">
        <v>1078</v>
      </c>
      <c r="AP36" s="79" t="s">
        <v>176</v>
      </c>
      <c r="AQ36" s="79">
        <v>0</v>
      </c>
      <c r="AR36" s="79">
        <v>0</v>
      </c>
      <c r="AS36" s="79"/>
      <c r="AT36" s="79"/>
      <c r="AU36" s="79"/>
      <c r="AV36" s="79"/>
      <c r="AW36" s="79"/>
      <c r="AX36" s="79"/>
      <c r="AY36" s="79"/>
      <c r="AZ36" s="79"/>
      <c r="BA36">
        <v>1</v>
      </c>
      <c r="BB36" s="78" t="str">
        <f>REPLACE(INDEX(GroupVertices[Group],MATCH(Edges[[#This Row],[Vertex 1]],GroupVertices[Vertex],0)),1,1,"")</f>
        <v>28</v>
      </c>
      <c r="BC36" s="78" t="str">
        <f>REPLACE(INDEX(GroupVertices[Group],MATCH(Edges[[#This Row],[Vertex 2]],GroupVertices[Vertex],0)),1,1,"")</f>
        <v>28</v>
      </c>
      <c r="BD36" s="48">
        <v>0</v>
      </c>
      <c r="BE36" s="49">
        <v>0</v>
      </c>
      <c r="BF36" s="48">
        <v>0</v>
      </c>
      <c r="BG36" s="49">
        <v>0</v>
      </c>
      <c r="BH36" s="48">
        <v>0</v>
      </c>
      <c r="BI36" s="49">
        <v>0</v>
      </c>
      <c r="BJ36" s="48">
        <v>25</v>
      </c>
      <c r="BK36" s="49">
        <v>100</v>
      </c>
      <c r="BL36" s="48">
        <v>25</v>
      </c>
    </row>
    <row r="37" spans="1:64" ht="15">
      <c r="A37" s="64" t="s">
        <v>242</v>
      </c>
      <c r="B37" s="64" t="s">
        <v>245</v>
      </c>
      <c r="C37" s="65" t="s">
        <v>3354</v>
      </c>
      <c r="D37" s="66">
        <v>3</v>
      </c>
      <c r="E37" s="67" t="s">
        <v>132</v>
      </c>
      <c r="F37" s="68">
        <v>35</v>
      </c>
      <c r="G37" s="65"/>
      <c r="H37" s="69"/>
      <c r="I37" s="70"/>
      <c r="J37" s="70"/>
      <c r="K37" s="34" t="s">
        <v>65</v>
      </c>
      <c r="L37" s="77">
        <v>37</v>
      </c>
      <c r="M37" s="77"/>
      <c r="N37" s="72"/>
      <c r="O37" s="79" t="s">
        <v>391</v>
      </c>
      <c r="P37" s="81">
        <v>43502.84025462963</v>
      </c>
      <c r="Q37" s="79" t="s">
        <v>416</v>
      </c>
      <c r="R37" s="79"/>
      <c r="S37" s="79"/>
      <c r="T37" s="79"/>
      <c r="U37" s="79"/>
      <c r="V37" s="82" t="s">
        <v>693</v>
      </c>
      <c r="W37" s="81">
        <v>43502.84025462963</v>
      </c>
      <c r="X37" s="82" t="s">
        <v>802</v>
      </c>
      <c r="Y37" s="79"/>
      <c r="Z37" s="79"/>
      <c r="AA37" s="85" t="s">
        <v>952</v>
      </c>
      <c r="AB37" s="79"/>
      <c r="AC37" s="79" t="b">
        <v>0</v>
      </c>
      <c r="AD37" s="79">
        <v>0</v>
      </c>
      <c r="AE37" s="85" t="s">
        <v>1092</v>
      </c>
      <c r="AF37" s="79" t="b">
        <v>0</v>
      </c>
      <c r="AG37" s="79" t="s">
        <v>1115</v>
      </c>
      <c r="AH37" s="79"/>
      <c r="AI37" s="85" t="s">
        <v>1092</v>
      </c>
      <c r="AJ37" s="79" t="b">
        <v>0</v>
      </c>
      <c r="AK37" s="79">
        <v>3</v>
      </c>
      <c r="AL37" s="85" t="s">
        <v>958</v>
      </c>
      <c r="AM37" s="79" t="s">
        <v>1123</v>
      </c>
      <c r="AN37" s="79" t="b">
        <v>0</v>
      </c>
      <c r="AO37" s="85" t="s">
        <v>958</v>
      </c>
      <c r="AP37" s="79" t="s">
        <v>176</v>
      </c>
      <c r="AQ37" s="79">
        <v>0</v>
      </c>
      <c r="AR37" s="79">
        <v>0</v>
      </c>
      <c r="AS37" s="79"/>
      <c r="AT37" s="79"/>
      <c r="AU37" s="79"/>
      <c r="AV37" s="79"/>
      <c r="AW37" s="79"/>
      <c r="AX37" s="79"/>
      <c r="AY37" s="79"/>
      <c r="AZ37" s="79"/>
      <c r="BA37">
        <v>1</v>
      </c>
      <c r="BB37" s="78" t="str">
        <f>REPLACE(INDEX(GroupVertices[Group],MATCH(Edges[[#This Row],[Vertex 1]],GroupVertices[Vertex],0)),1,1,"")</f>
        <v>14</v>
      </c>
      <c r="BC37" s="78" t="str">
        <f>REPLACE(INDEX(GroupVertices[Group],MATCH(Edges[[#This Row],[Vertex 2]],GroupVertices[Vertex],0)),1,1,"")</f>
        <v>14</v>
      </c>
      <c r="BD37" s="48">
        <v>2</v>
      </c>
      <c r="BE37" s="49">
        <v>10.526315789473685</v>
      </c>
      <c r="BF37" s="48">
        <v>0</v>
      </c>
      <c r="BG37" s="49">
        <v>0</v>
      </c>
      <c r="BH37" s="48">
        <v>0</v>
      </c>
      <c r="BI37" s="49">
        <v>0</v>
      </c>
      <c r="BJ37" s="48">
        <v>17</v>
      </c>
      <c r="BK37" s="49">
        <v>89.47368421052632</v>
      </c>
      <c r="BL37" s="48">
        <v>19</v>
      </c>
    </row>
    <row r="38" spans="1:64" ht="15">
      <c r="A38" s="64" t="s">
        <v>243</v>
      </c>
      <c r="B38" s="64" t="s">
        <v>243</v>
      </c>
      <c r="C38" s="65" t="s">
        <v>3354</v>
      </c>
      <c r="D38" s="66">
        <v>3</v>
      </c>
      <c r="E38" s="67" t="s">
        <v>132</v>
      </c>
      <c r="F38" s="68">
        <v>35</v>
      </c>
      <c r="G38" s="65"/>
      <c r="H38" s="69"/>
      <c r="I38" s="70"/>
      <c r="J38" s="70"/>
      <c r="K38" s="34" t="s">
        <v>65</v>
      </c>
      <c r="L38" s="77">
        <v>38</v>
      </c>
      <c r="M38" s="77"/>
      <c r="N38" s="72"/>
      <c r="O38" s="79" t="s">
        <v>176</v>
      </c>
      <c r="P38" s="81">
        <v>43502.88893518518</v>
      </c>
      <c r="Q38" s="79" t="s">
        <v>421</v>
      </c>
      <c r="R38" s="82" t="s">
        <v>528</v>
      </c>
      <c r="S38" s="79" t="s">
        <v>578</v>
      </c>
      <c r="T38" s="79"/>
      <c r="U38" s="79"/>
      <c r="V38" s="82" t="s">
        <v>694</v>
      </c>
      <c r="W38" s="81">
        <v>43502.88893518518</v>
      </c>
      <c r="X38" s="82" t="s">
        <v>803</v>
      </c>
      <c r="Y38" s="79"/>
      <c r="Z38" s="79"/>
      <c r="AA38" s="85" t="s">
        <v>953</v>
      </c>
      <c r="AB38" s="79"/>
      <c r="AC38" s="79" t="b">
        <v>0</v>
      </c>
      <c r="AD38" s="79">
        <v>0</v>
      </c>
      <c r="AE38" s="85" t="s">
        <v>1092</v>
      </c>
      <c r="AF38" s="79" t="b">
        <v>0</v>
      </c>
      <c r="AG38" s="79" t="s">
        <v>1115</v>
      </c>
      <c r="AH38" s="79"/>
      <c r="AI38" s="85" t="s">
        <v>1092</v>
      </c>
      <c r="AJ38" s="79" t="b">
        <v>0</v>
      </c>
      <c r="AK38" s="79">
        <v>0</v>
      </c>
      <c r="AL38" s="85" t="s">
        <v>1092</v>
      </c>
      <c r="AM38" s="79" t="s">
        <v>1131</v>
      </c>
      <c r="AN38" s="79" t="b">
        <v>0</v>
      </c>
      <c r="AO38" s="85" t="s">
        <v>953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8</v>
      </c>
      <c r="BK38" s="49">
        <v>100</v>
      </c>
      <c r="BL38" s="48">
        <v>8</v>
      </c>
    </row>
    <row r="39" spans="1:64" ht="15">
      <c r="A39" s="64" t="s">
        <v>244</v>
      </c>
      <c r="B39" s="64" t="s">
        <v>346</v>
      </c>
      <c r="C39" s="65" t="s">
        <v>3354</v>
      </c>
      <c r="D39" s="66">
        <v>3</v>
      </c>
      <c r="E39" s="67" t="s">
        <v>132</v>
      </c>
      <c r="F39" s="68">
        <v>35</v>
      </c>
      <c r="G39" s="65"/>
      <c r="H39" s="69"/>
      <c r="I39" s="70"/>
      <c r="J39" s="70"/>
      <c r="K39" s="34" t="s">
        <v>65</v>
      </c>
      <c r="L39" s="77">
        <v>39</v>
      </c>
      <c r="M39" s="77"/>
      <c r="N39" s="72"/>
      <c r="O39" s="79" t="s">
        <v>391</v>
      </c>
      <c r="P39" s="81">
        <v>43501.9294212963</v>
      </c>
      <c r="Q39" s="79" t="s">
        <v>422</v>
      </c>
      <c r="R39" s="82" t="s">
        <v>529</v>
      </c>
      <c r="S39" s="79" t="s">
        <v>579</v>
      </c>
      <c r="T39" s="79" t="s">
        <v>617</v>
      </c>
      <c r="U39" s="79"/>
      <c r="V39" s="82" t="s">
        <v>695</v>
      </c>
      <c r="W39" s="81">
        <v>43501.9294212963</v>
      </c>
      <c r="X39" s="82" t="s">
        <v>804</v>
      </c>
      <c r="Y39" s="79"/>
      <c r="Z39" s="79"/>
      <c r="AA39" s="85" t="s">
        <v>954</v>
      </c>
      <c r="AB39" s="79"/>
      <c r="AC39" s="79" t="b">
        <v>0</v>
      </c>
      <c r="AD39" s="79">
        <v>0</v>
      </c>
      <c r="AE39" s="85" t="s">
        <v>1101</v>
      </c>
      <c r="AF39" s="79" t="b">
        <v>1</v>
      </c>
      <c r="AG39" s="79" t="s">
        <v>1115</v>
      </c>
      <c r="AH39" s="79"/>
      <c r="AI39" s="85" t="s">
        <v>1117</v>
      </c>
      <c r="AJ39" s="79" t="b">
        <v>0</v>
      </c>
      <c r="AK39" s="79">
        <v>0</v>
      </c>
      <c r="AL39" s="85" t="s">
        <v>1092</v>
      </c>
      <c r="AM39" s="79" t="s">
        <v>1126</v>
      </c>
      <c r="AN39" s="79" t="b">
        <v>0</v>
      </c>
      <c r="AO39" s="85" t="s">
        <v>954</v>
      </c>
      <c r="AP39" s="79" t="s">
        <v>176</v>
      </c>
      <c r="AQ39" s="79">
        <v>0</v>
      </c>
      <c r="AR39" s="79">
        <v>0</v>
      </c>
      <c r="AS39" s="79"/>
      <c r="AT39" s="79"/>
      <c r="AU39" s="79"/>
      <c r="AV39" s="79"/>
      <c r="AW39" s="79"/>
      <c r="AX39" s="79"/>
      <c r="AY39" s="79"/>
      <c r="AZ39" s="79"/>
      <c r="BA39">
        <v>1</v>
      </c>
      <c r="BB39" s="78" t="str">
        <f>REPLACE(INDEX(GroupVertices[Group],MATCH(Edges[[#This Row],[Vertex 1]],GroupVertices[Vertex],0)),1,1,"")</f>
        <v>11</v>
      </c>
      <c r="BC39" s="78" t="str">
        <f>REPLACE(INDEX(GroupVertices[Group],MATCH(Edges[[#This Row],[Vertex 2]],GroupVertices[Vertex],0)),1,1,"")</f>
        <v>11</v>
      </c>
      <c r="BD39" s="48"/>
      <c r="BE39" s="49"/>
      <c r="BF39" s="48"/>
      <c r="BG39" s="49"/>
      <c r="BH39" s="48"/>
      <c r="BI39" s="49"/>
      <c r="BJ39" s="48"/>
      <c r="BK39" s="49"/>
      <c r="BL39" s="48"/>
    </row>
    <row r="40" spans="1:64" ht="15">
      <c r="A40" s="64" t="s">
        <v>244</v>
      </c>
      <c r="B40" s="64" t="s">
        <v>347</v>
      </c>
      <c r="C40" s="65" t="s">
        <v>3354</v>
      </c>
      <c r="D40" s="66">
        <v>3</v>
      </c>
      <c r="E40" s="67" t="s">
        <v>132</v>
      </c>
      <c r="F40" s="68">
        <v>35</v>
      </c>
      <c r="G40" s="65"/>
      <c r="H40" s="69"/>
      <c r="I40" s="70"/>
      <c r="J40" s="70"/>
      <c r="K40" s="34" t="s">
        <v>65</v>
      </c>
      <c r="L40" s="77">
        <v>40</v>
      </c>
      <c r="M40" s="77"/>
      <c r="N40" s="72"/>
      <c r="O40" s="79" t="s">
        <v>391</v>
      </c>
      <c r="P40" s="81">
        <v>43501.9294212963</v>
      </c>
      <c r="Q40" s="79" t="s">
        <v>422</v>
      </c>
      <c r="R40" s="82" t="s">
        <v>529</v>
      </c>
      <c r="S40" s="79" t="s">
        <v>579</v>
      </c>
      <c r="T40" s="79" t="s">
        <v>617</v>
      </c>
      <c r="U40" s="79"/>
      <c r="V40" s="82" t="s">
        <v>695</v>
      </c>
      <c r="W40" s="81">
        <v>43501.9294212963</v>
      </c>
      <c r="X40" s="82" t="s">
        <v>804</v>
      </c>
      <c r="Y40" s="79"/>
      <c r="Z40" s="79"/>
      <c r="AA40" s="85" t="s">
        <v>954</v>
      </c>
      <c r="AB40" s="79"/>
      <c r="AC40" s="79" t="b">
        <v>0</v>
      </c>
      <c r="AD40" s="79">
        <v>0</v>
      </c>
      <c r="AE40" s="85" t="s">
        <v>1101</v>
      </c>
      <c r="AF40" s="79" t="b">
        <v>1</v>
      </c>
      <c r="AG40" s="79" t="s">
        <v>1115</v>
      </c>
      <c r="AH40" s="79"/>
      <c r="AI40" s="85" t="s">
        <v>1117</v>
      </c>
      <c r="AJ40" s="79" t="b">
        <v>0</v>
      </c>
      <c r="AK40" s="79">
        <v>0</v>
      </c>
      <c r="AL40" s="85" t="s">
        <v>1092</v>
      </c>
      <c r="AM40" s="79" t="s">
        <v>1126</v>
      </c>
      <c r="AN40" s="79" t="b">
        <v>0</v>
      </c>
      <c r="AO40" s="85" t="s">
        <v>954</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c r="BE40" s="49"/>
      <c r="BF40" s="48"/>
      <c r="BG40" s="49"/>
      <c r="BH40" s="48"/>
      <c r="BI40" s="49"/>
      <c r="BJ40" s="48"/>
      <c r="BK40" s="49"/>
      <c r="BL40" s="48"/>
    </row>
    <row r="41" spans="1:64" ht="15">
      <c r="A41" s="64" t="s">
        <v>244</v>
      </c>
      <c r="B41" s="64" t="s">
        <v>348</v>
      </c>
      <c r="C41" s="65" t="s">
        <v>3354</v>
      </c>
      <c r="D41" s="66">
        <v>3</v>
      </c>
      <c r="E41" s="67" t="s">
        <v>132</v>
      </c>
      <c r="F41" s="68">
        <v>35</v>
      </c>
      <c r="G41" s="65"/>
      <c r="H41" s="69"/>
      <c r="I41" s="70"/>
      <c r="J41" s="70"/>
      <c r="K41" s="34" t="s">
        <v>65</v>
      </c>
      <c r="L41" s="77">
        <v>41</v>
      </c>
      <c r="M41" s="77"/>
      <c r="N41" s="72"/>
      <c r="O41" s="79" t="s">
        <v>391</v>
      </c>
      <c r="P41" s="81">
        <v>43501.9294212963</v>
      </c>
      <c r="Q41" s="79" t="s">
        <v>422</v>
      </c>
      <c r="R41" s="82" t="s">
        <v>529</v>
      </c>
      <c r="S41" s="79" t="s">
        <v>579</v>
      </c>
      <c r="T41" s="79" t="s">
        <v>617</v>
      </c>
      <c r="U41" s="79"/>
      <c r="V41" s="82" t="s">
        <v>695</v>
      </c>
      <c r="W41" s="81">
        <v>43501.9294212963</v>
      </c>
      <c r="X41" s="82" t="s">
        <v>804</v>
      </c>
      <c r="Y41" s="79"/>
      <c r="Z41" s="79"/>
      <c r="AA41" s="85" t="s">
        <v>954</v>
      </c>
      <c r="AB41" s="79"/>
      <c r="AC41" s="79" t="b">
        <v>0</v>
      </c>
      <c r="AD41" s="79">
        <v>0</v>
      </c>
      <c r="AE41" s="85" t="s">
        <v>1101</v>
      </c>
      <c r="AF41" s="79" t="b">
        <v>1</v>
      </c>
      <c r="AG41" s="79" t="s">
        <v>1115</v>
      </c>
      <c r="AH41" s="79"/>
      <c r="AI41" s="85" t="s">
        <v>1117</v>
      </c>
      <c r="AJ41" s="79" t="b">
        <v>0</v>
      </c>
      <c r="AK41" s="79">
        <v>0</v>
      </c>
      <c r="AL41" s="85" t="s">
        <v>1092</v>
      </c>
      <c r="AM41" s="79" t="s">
        <v>1126</v>
      </c>
      <c r="AN41" s="79" t="b">
        <v>0</v>
      </c>
      <c r="AO41" s="85" t="s">
        <v>954</v>
      </c>
      <c r="AP41" s="79" t="s">
        <v>176</v>
      </c>
      <c r="AQ41" s="79">
        <v>0</v>
      </c>
      <c r="AR41" s="79">
        <v>0</v>
      </c>
      <c r="AS41" s="79"/>
      <c r="AT41" s="79"/>
      <c r="AU41" s="79"/>
      <c r="AV41" s="79"/>
      <c r="AW41" s="79"/>
      <c r="AX41" s="79"/>
      <c r="AY41" s="79"/>
      <c r="AZ41" s="79"/>
      <c r="BA41">
        <v>1</v>
      </c>
      <c r="BB41" s="78" t="str">
        <f>REPLACE(INDEX(GroupVertices[Group],MATCH(Edges[[#This Row],[Vertex 1]],GroupVertices[Vertex],0)),1,1,"")</f>
        <v>11</v>
      </c>
      <c r="BC41" s="78" t="str">
        <f>REPLACE(INDEX(GroupVertices[Group],MATCH(Edges[[#This Row],[Vertex 2]],GroupVertices[Vertex],0)),1,1,"")</f>
        <v>11</v>
      </c>
      <c r="BD41" s="48"/>
      <c r="BE41" s="49"/>
      <c r="BF41" s="48"/>
      <c r="BG41" s="49"/>
      <c r="BH41" s="48"/>
      <c r="BI41" s="49"/>
      <c r="BJ41" s="48"/>
      <c r="BK41" s="49"/>
      <c r="BL41" s="48"/>
    </row>
    <row r="42" spans="1:64" ht="15">
      <c r="A42" s="64" t="s">
        <v>244</v>
      </c>
      <c r="B42" s="64" t="s">
        <v>349</v>
      </c>
      <c r="C42" s="65" t="s">
        <v>3354</v>
      </c>
      <c r="D42" s="66">
        <v>3</v>
      </c>
      <c r="E42" s="67" t="s">
        <v>132</v>
      </c>
      <c r="F42" s="68">
        <v>35</v>
      </c>
      <c r="G42" s="65"/>
      <c r="H42" s="69"/>
      <c r="I42" s="70"/>
      <c r="J42" s="70"/>
      <c r="K42" s="34" t="s">
        <v>65</v>
      </c>
      <c r="L42" s="77">
        <v>42</v>
      </c>
      <c r="M42" s="77"/>
      <c r="N42" s="72"/>
      <c r="O42" s="79" t="s">
        <v>391</v>
      </c>
      <c r="P42" s="81">
        <v>43499.075636574074</v>
      </c>
      <c r="Q42" s="79" t="s">
        <v>423</v>
      </c>
      <c r="R42" s="82" t="s">
        <v>530</v>
      </c>
      <c r="S42" s="79" t="s">
        <v>579</v>
      </c>
      <c r="T42" s="79" t="s">
        <v>618</v>
      </c>
      <c r="U42" s="79"/>
      <c r="V42" s="82" t="s">
        <v>695</v>
      </c>
      <c r="W42" s="81">
        <v>43499.075636574074</v>
      </c>
      <c r="X42" s="82" t="s">
        <v>805</v>
      </c>
      <c r="Y42" s="79"/>
      <c r="Z42" s="79"/>
      <c r="AA42" s="85" t="s">
        <v>955</v>
      </c>
      <c r="AB42" s="79"/>
      <c r="AC42" s="79" t="b">
        <v>0</v>
      </c>
      <c r="AD42" s="79">
        <v>0</v>
      </c>
      <c r="AE42" s="85" t="s">
        <v>1092</v>
      </c>
      <c r="AF42" s="79" t="b">
        <v>1</v>
      </c>
      <c r="AG42" s="79" t="s">
        <v>1115</v>
      </c>
      <c r="AH42" s="79"/>
      <c r="AI42" s="85" t="s">
        <v>1118</v>
      </c>
      <c r="AJ42" s="79" t="b">
        <v>0</v>
      </c>
      <c r="AK42" s="79">
        <v>0</v>
      </c>
      <c r="AL42" s="85" t="s">
        <v>1092</v>
      </c>
      <c r="AM42" s="79" t="s">
        <v>1126</v>
      </c>
      <c r="AN42" s="79" t="b">
        <v>0</v>
      </c>
      <c r="AO42" s="85" t="s">
        <v>955</v>
      </c>
      <c r="AP42" s="79" t="s">
        <v>176</v>
      </c>
      <c r="AQ42" s="79">
        <v>0</v>
      </c>
      <c r="AR42" s="79">
        <v>0</v>
      </c>
      <c r="AS42" s="79"/>
      <c r="AT42" s="79"/>
      <c r="AU42" s="79"/>
      <c r="AV42" s="79"/>
      <c r="AW42" s="79"/>
      <c r="AX42" s="79"/>
      <c r="AY42" s="79"/>
      <c r="AZ42" s="79"/>
      <c r="BA42">
        <v>1</v>
      </c>
      <c r="BB42" s="78" t="str">
        <f>REPLACE(INDEX(GroupVertices[Group],MATCH(Edges[[#This Row],[Vertex 1]],GroupVertices[Vertex],0)),1,1,"")</f>
        <v>11</v>
      </c>
      <c r="BC42" s="78" t="str">
        <f>REPLACE(INDEX(GroupVertices[Group],MATCH(Edges[[#This Row],[Vertex 2]],GroupVertices[Vertex],0)),1,1,"")</f>
        <v>11</v>
      </c>
      <c r="BD42" s="48">
        <v>0</v>
      </c>
      <c r="BE42" s="49">
        <v>0</v>
      </c>
      <c r="BF42" s="48">
        <v>4</v>
      </c>
      <c r="BG42" s="49">
        <v>8.695652173913043</v>
      </c>
      <c r="BH42" s="48">
        <v>0</v>
      </c>
      <c r="BI42" s="49">
        <v>0</v>
      </c>
      <c r="BJ42" s="48">
        <v>42</v>
      </c>
      <c r="BK42" s="49">
        <v>91.30434782608695</v>
      </c>
      <c r="BL42" s="48">
        <v>46</v>
      </c>
    </row>
    <row r="43" spans="1:64" ht="15">
      <c r="A43" s="64" t="s">
        <v>244</v>
      </c>
      <c r="B43" s="64" t="s">
        <v>349</v>
      </c>
      <c r="C43" s="65" t="s">
        <v>3354</v>
      </c>
      <c r="D43" s="66">
        <v>3</v>
      </c>
      <c r="E43" s="67" t="s">
        <v>132</v>
      </c>
      <c r="F43" s="68">
        <v>35</v>
      </c>
      <c r="G43" s="65"/>
      <c r="H43" s="69"/>
      <c r="I43" s="70"/>
      <c r="J43" s="70"/>
      <c r="K43" s="34" t="s">
        <v>65</v>
      </c>
      <c r="L43" s="77">
        <v>43</v>
      </c>
      <c r="M43" s="77"/>
      <c r="N43" s="72"/>
      <c r="O43" s="79" t="s">
        <v>392</v>
      </c>
      <c r="P43" s="81">
        <v>43501.9294212963</v>
      </c>
      <c r="Q43" s="79" t="s">
        <v>422</v>
      </c>
      <c r="R43" s="82" t="s">
        <v>529</v>
      </c>
      <c r="S43" s="79" t="s">
        <v>579</v>
      </c>
      <c r="T43" s="79" t="s">
        <v>617</v>
      </c>
      <c r="U43" s="79"/>
      <c r="V43" s="82" t="s">
        <v>695</v>
      </c>
      <c r="W43" s="81">
        <v>43501.9294212963</v>
      </c>
      <c r="X43" s="82" t="s">
        <v>804</v>
      </c>
      <c r="Y43" s="79"/>
      <c r="Z43" s="79"/>
      <c r="AA43" s="85" t="s">
        <v>954</v>
      </c>
      <c r="AB43" s="79"/>
      <c r="AC43" s="79" t="b">
        <v>0</v>
      </c>
      <c r="AD43" s="79">
        <v>0</v>
      </c>
      <c r="AE43" s="85" t="s">
        <v>1101</v>
      </c>
      <c r="AF43" s="79" t="b">
        <v>1</v>
      </c>
      <c r="AG43" s="79" t="s">
        <v>1115</v>
      </c>
      <c r="AH43" s="79"/>
      <c r="AI43" s="85" t="s">
        <v>1117</v>
      </c>
      <c r="AJ43" s="79" t="b">
        <v>0</v>
      </c>
      <c r="AK43" s="79">
        <v>0</v>
      </c>
      <c r="AL43" s="85" t="s">
        <v>1092</v>
      </c>
      <c r="AM43" s="79" t="s">
        <v>1126</v>
      </c>
      <c r="AN43" s="79" t="b">
        <v>0</v>
      </c>
      <c r="AO43" s="85" t="s">
        <v>954</v>
      </c>
      <c r="AP43" s="79" t="s">
        <v>176</v>
      </c>
      <c r="AQ43" s="79">
        <v>0</v>
      </c>
      <c r="AR43" s="79">
        <v>0</v>
      </c>
      <c r="AS43" s="79"/>
      <c r="AT43" s="79"/>
      <c r="AU43" s="79"/>
      <c r="AV43" s="79"/>
      <c r="AW43" s="79"/>
      <c r="AX43" s="79"/>
      <c r="AY43" s="79"/>
      <c r="AZ43" s="79"/>
      <c r="BA43">
        <v>1</v>
      </c>
      <c r="BB43" s="78" t="str">
        <f>REPLACE(INDEX(GroupVertices[Group],MATCH(Edges[[#This Row],[Vertex 1]],GroupVertices[Vertex],0)),1,1,"")</f>
        <v>11</v>
      </c>
      <c r="BC43" s="78" t="str">
        <f>REPLACE(INDEX(GroupVertices[Group],MATCH(Edges[[#This Row],[Vertex 2]],GroupVertices[Vertex],0)),1,1,"")</f>
        <v>11</v>
      </c>
      <c r="BD43" s="48">
        <v>0</v>
      </c>
      <c r="BE43" s="49">
        <v>0</v>
      </c>
      <c r="BF43" s="48">
        <v>0</v>
      </c>
      <c r="BG43" s="49">
        <v>0</v>
      </c>
      <c r="BH43" s="48">
        <v>0</v>
      </c>
      <c r="BI43" s="49">
        <v>0</v>
      </c>
      <c r="BJ43" s="48">
        <v>14</v>
      </c>
      <c r="BK43" s="49">
        <v>100</v>
      </c>
      <c r="BL43" s="48">
        <v>14</v>
      </c>
    </row>
    <row r="44" spans="1:64" ht="15">
      <c r="A44" s="64" t="s">
        <v>244</v>
      </c>
      <c r="B44" s="64" t="s">
        <v>350</v>
      </c>
      <c r="C44" s="65" t="s">
        <v>3354</v>
      </c>
      <c r="D44" s="66">
        <v>3</v>
      </c>
      <c r="E44" s="67" t="s">
        <v>132</v>
      </c>
      <c r="F44" s="68">
        <v>35</v>
      </c>
      <c r="G44" s="65"/>
      <c r="H44" s="69"/>
      <c r="I44" s="70"/>
      <c r="J44" s="70"/>
      <c r="K44" s="34" t="s">
        <v>65</v>
      </c>
      <c r="L44" s="77">
        <v>44</v>
      </c>
      <c r="M44" s="77"/>
      <c r="N44" s="72"/>
      <c r="O44" s="79" t="s">
        <v>392</v>
      </c>
      <c r="P44" s="81">
        <v>43503.119305555556</v>
      </c>
      <c r="Q44" s="79" t="s">
        <v>424</v>
      </c>
      <c r="R44" s="79"/>
      <c r="S44" s="79"/>
      <c r="T44" s="79"/>
      <c r="U44" s="79"/>
      <c r="V44" s="82" t="s">
        <v>695</v>
      </c>
      <c r="W44" s="81">
        <v>43503.119305555556</v>
      </c>
      <c r="X44" s="82" t="s">
        <v>806</v>
      </c>
      <c r="Y44" s="79"/>
      <c r="Z44" s="79"/>
      <c r="AA44" s="85" t="s">
        <v>956</v>
      </c>
      <c r="AB44" s="85" t="s">
        <v>1079</v>
      </c>
      <c r="AC44" s="79" t="b">
        <v>0</v>
      </c>
      <c r="AD44" s="79">
        <v>0</v>
      </c>
      <c r="AE44" s="85" t="s">
        <v>1102</v>
      </c>
      <c r="AF44" s="79" t="b">
        <v>0</v>
      </c>
      <c r="AG44" s="79" t="s">
        <v>1115</v>
      </c>
      <c r="AH44" s="79"/>
      <c r="AI44" s="85" t="s">
        <v>1092</v>
      </c>
      <c r="AJ44" s="79" t="b">
        <v>0</v>
      </c>
      <c r="AK44" s="79">
        <v>0</v>
      </c>
      <c r="AL44" s="85" t="s">
        <v>1092</v>
      </c>
      <c r="AM44" s="79" t="s">
        <v>1126</v>
      </c>
      <c r="AN44" s="79" t="b">
        <v>0</v>
      </c>
      <c r="AO44" s="85" t="s">
        <v>1079</v>
      </c>
      <c r="AP44" s="79" t="s">
        <v>176</v>
      </c>
      <c r="AQ44" s="79">
        <v>0</v>
      </c>
      <c r="AR44" s="79">
        <v>0</v>
      </c>
      <c r="AS44" s="79"/>
      <c r="AT44" s="79"/>
      <c r="AU44" s="79"/>
      <c r="AV44" s="79"/>
      <c r="AW44" s="79"/>
      <c r="AX44" s="79"/>
      <c r="AY44" s="79"/>
      <c r="AZ44" s="79"/>
      <c r="BA44">
        <v>1</v>
      </c>
      <c r="BB44" s="78" t="str">
        <f>REPLACE(INDEX(GroupVertices[Group],MATCH(Edges[[#This Row],[Vertex 1]],GroupVertices[Vertex],0)),1,1,"")</f>
        <v>11</v>
      </c>
      <c r="BC44" s="78" t="str">
        <f>REPLACE(INDEX(GroupVertices[Group],MATCH(Edges[[#This Row],[Vertex 2]],GroupVertices[Vertex],0)),1,1,"")</f>
        <v>11</v>
      </c>
      <c r="BD44" s="48">
        <v>5</v>
      </c>
      <c r="BE44" s="49">
        <v>20.833333333333332</v>
      </c>
      <c r="BF44" s="48">
        <v>0</v>
      </c>
      <c r="BG44" s="49">
        <v>0</v>
      </c>
      <c r="BH44" s="48">
        <v>0</v>
      </c>
      <c r="BI44" s="49">
        <v>0</v>
      </c>
      <c r="BJ44" s="48">
        <v>19</v>
      </c>
      <c r="BK44" s="49">
        <v>79.16666666666667</v>
      </c>
      <c r="BL44" s="48">
        <v>24</v>
      </c>
    </row>
    <row r="45" spans="1:64" ht="15">
      <c r="A45" s="64" t="s">
        <v>244</v>
      </c>
      <c r="B45" s="64" t="s">
        <v>244</v>
      </c>
      <c r="C45" s="65" t="s">
        <v>3354</v>
      </c>
      <c r="D45" s="66">
        <v>3</v>
      </c>
      <c r="E45" s="67" t="s">
        <v>132</v>
      </c>
      <c r="F45" s="68">
        <v>35</v>
      </c>
      <c r="G45" s="65"/>
      <c r="H45" s="69"/>
      <c r="I45" s="70"/>
      <c r="J45" s="70"/>
      <c r="K45" s="34" t="s">
        <v>65</v>
      </c>
      <c r="L45" s="77">
        <v>45</v>
      </c>
      <c r="M45" s="77"/>
      <c r="N45" s="72"/>
      <c r="O45" s="79" t="s">
        <v>176</v>
      </c>
      <c r="P45" s="81">
        <v>43503.114803240744</v>
      </c>
      <c r="Q45" s="79" t="s">
        <v>425</v>
      </c>
      <c r="R45" s="82" t="s">
        <v>531</v>
      </c>
      <c r="S45" s="79" t="s">
        <v>579</v>
      </c>
      <c r="T45" s="79" t="s">
        <v>619</v>
      </c>
      <c r="U45" s="79"/>
      <c r="V45" s="82" t="s">
        <v>695</v>
      </c>
      <c r="W45" s="81">
        <v>43503.114803240744</v>
      </c>
      <c r="X45" s="82" t="s">
        <v>807</v>
      </c>
      <c r="Y45" s="79"/>
      <c r="Z45" s="79"/>
      <c r="AA45" s="85" t="s">
        <v>957</v>
      </c>
      <c r="AB45" s="79"/>
      <c r="AC45" s="79" t="b">
        <v>0</v>
      </c>
      <c r="AD45" s="79">
        <v>2</v>
      </c>
      <c r="AE45" s="85" t="s">
        <v>1092</v>
      </c>
      <c r="AF45" s="79" t="b">
        <v>1</v>
      </c>
      <c r="AG45" s="79" t="s">
        <v>1115</v>
      </c>
      <c r="AH45" s="79"/>
      <c r="AI45" s="85" t="s">
        <v>1119</v>
      </c>
      <c r="AJ45" s="79" t="b">
        <v>0</v>
      </c>
      <c r="AK45" s="79">
        <v>0</v>
      </c>
      <c r="AL45" s="85" t="s">
        <v>1092</v>
      </c>
      <c r="AM45" s="79" t="s">
        <v>1126</v>
      </c>
      <c r="AN45" s="79" t="b">
        <v>0</v>
      </c>
      <c r="AO45" s="85" t="s">
        <v>957</v>
      </c>
      <c r="AP45" s="79" t="s">
        <v>176</v>
      </c>
      <c r="AQ45" s="79">
        <v>0</v>
      </c>
      <c r="AR45" s="79">
        <v>0</v>
      </c>
      <c r="AS45" s="79"/>
      <c r="AT45" s="79"/>
      <c r="AU45" s="79"/>
      <c r="AV45" s="79"/>
      <c r="AW45" s="79"/>
      <c r="AX45" s="79"/>
      <c r="AY45" s="79"/>
      <c r="AZ45" s="79"/>
      <c r="BA45">
        <v>1</v>
      </c>
      <c r="BB45" s="78" t="str">
        <f>REPLACE(INDEX(GroupVertices[Group],MATCH(Edges[[#This Row],[Vertex 1]],GroupVertices[Vertex],0)),1,1,"")</f>
        <v>11</v>
      </c>
      <c r="BC45" s="78" t="str">
        <f>REPLACE(INDEX(GroupVertices[Group],MATCH(Edges[[#This Row],[Vertex 2]],GroupVertices[Vertex],0)),1,1,"")</f>
        <v>11</v>
      </c>
      <c r="BD45" s="48">
        <v>1</v>
      </c>
      <c r="BE45" s="49">
        <v>3.5714285714285716</v>
      </c>
      <c r="BF45" s="48">
        <v>0</v>
      </c>
      <c r="BG45" s="49">
        <v>0</v>
      </c>
      <c r="BH45" s="48">
        <v>0</v>
      </c>
      <c r="BI45" s="49">
        <v>0</v>
      </c>
      <c r="BJ45" s="48">
        <v>27</v>
      </c>
      <c r="BK45" s="49">
        <v>96.42857142857143</v>
      </c>
      <c r="BL45" s="48">
        <v>28</v>
      </c>
    </row>
    <row r="46" spans="1:64" ht="15">
      <c r="A46" s="64" t="s">
        <v>245</v>
      </c>
      <c r="B46" s="64" t="s">
        <v>245</v>
      </c>
      <c r="C46" s="65" t="s">
        <v>3354</v>
      </c>
      <c r="D46" s="66">
        <v>3</v>
      </c>
      <c r="E46" s="67" t="s">
        <v>132</v>
      </c>
      <c r="F46" s="68">
        <v>35</v>
      </c>
      <c r="G46" s="65"/>
      <c r="H46" s="69"/>
      <c r="I46" s="70"/>
      <c r="J46" s="70"/>
      <c r="K46" s="34" t="s">
        <v>65</v>
      </c>
      <c r="L46" s="77">
        <v>46</v>
      </c>
      <c r="M46" s="77"/>
      <c r="N46" s="72"/>
      <c r="O46" s="79" t="s">
        <v>176</v>
      </c>
      <c r="P46" s="81">
        <v>43502.671215277776</v>
      </c>
      <c r="Q46" s="79" t="s">
        <v>426</v>
      </c>
      <c r="R46" s="82" t="s">
        <v>532</v>
      </c>
      <c r="S46" s="79" t="s">
        <v>577</v>
      </c>
      <c r="T46" s="79"/>
      <c r="U46" s="79"/>
      <c r="V46" s="82" t="s">
        <v>696</v>
      </c>
      <c r="W46" s="81">
        <v>43502.671215277776</v>
      </c>
      <c r="X46" s="82" t="s">
        <v>808</v>
      </c>
      <c r="Y46" s="79"/>
      <c r="Z46" s="79"/>
      <c r="AA46" s="85" t="s">
        <v>958</v>
      </c>
      <c r="AB46" s="79"/>
      <c r="AC46" s="79" t="b">
        <v>0</v>
      </c>
      <c r="AD46" s="79">
        <v>3</v>
      </c>
      <c r="AE46" s="85" t="s">
        <v>1092</v>
      </c>
      <c r="AF46" s="79" t="b">
        <v>0</v>
      </c>
      <c r="AG46" s="79" t="s">
        <v>1115</v>
      </c>
      <c r="AH46" s="79"/>
      <c r="AI46" s="85" t="s">
        <v>1092</v>
      </c>
      <c r="AJ46" s="79" t="b">
        <v>0</v>
      </c>
      <c r="AK46" s="79">
        <v>3</v>
      </c>
      <c r="AL46" s="85" t="s">
        <v>1092</v>
      </c>
      <c r="AM46" s="79" t="s">
        <v>1127</v>
      </c>
      <c r="AN46" s="79" t="b">
        <v>0</v>
      </c>
      <c r="AO46" s="85" t="s">
        <v>958</v>
      </c>
      <c r="AP46" s="79" t="s">
        <v>176</v>
      </c>
      <c r="AQ46" s="79">
        <v>0</v>
      </c>
      <c r="AR46" s="79">
        <v>0</v>
      </c>
      <c r="AS46" s="79"/>
      <c r="AT46" s="79"/>
      <c r="AU46" s="79"/>
      <c r="AV46" s="79"/>
      <c r="AW46" s="79"/>
      <c r="AX46" s="79"/>
      <c r="AY46" s="79"/>
      <c r="AZ46" s="79"/>
      <c r="BA46">
        <v>1</v>
      </c>
      <c r="BB46" s="78" t="str">
        <f>REPLACE(INDEX(GroupVertices[Group],MATCH(Edges[[#This Row],[Vertex 1]],GroupVertices[Vertex],0)),1,1,"")</f>
        <v>14</v>
      </c>
      <c r="BC46" s="78" t="str">
        <f>REPLACE(INDEX(GroupVertices[Group],MATCH(Edges[[#This Row],[Vertex 2]],GroupVertices[Vertex],0)),1,1,"")</f>
        <v>14</v>
      </c>
      <c r="BD46" s="48">
        <v>2</v>
      </c>
      <c r="BE46" s="49">
        <v>11.764705882352942</v>
      </c>
      <c r="BF46" s="48">
        <v>0</v>
      </c>
      <c r="BG46" s="49">
        <v>0</v>
      </c>
      <c r="BH46" s="48">
        <v>0</v>
      </c>
      <c r="BI46" s="49">
        <v>0</v>
      </c>
      <c r="BJ46" s="48">
        <v>15</v>
      </c>
      <c r="BK46" s="49">
        <v>88.23529411764706</v>
      </c>
      <c r="BL46" s="48">
        <v>17</v>
      </c>
    </row>
    <row r="47" spans="1:64" ht="15">
      <c r="A47" s="64" t="s">
        <v>246</v>
      </c>
      <c r="B47" s="64" t="s">
        <v>245</v>
      </c>
      <c r="C47" s="65" t="s">
        <v>3354</v>
      </c>
      <c r="D47" s="66">
        <v>3</v>
      </c>
      <c r="E47" s="67" t="s">
        <v>132</v>
      </c>
      <c r="F47" s="68">
        <v>35</v>
      </c>
      <c r="G47" s="65"/>
      <c r="H47" s="69"/>
      <c r="I47" s="70"/>
      <c r="J47" s="70"/>
      <c r="K47" s="34" t="s">
        <v>65</v>
      </c>
      <c r="L47" s="77">
        <v>47</v>
      </c>
      <c r="M47" s="77"/>
      <c r="N47" s="72"/>
      <c r="O47" s="79" t="s">
        <v>391</v>
      </c>
      <c r="P47" s="81">
        <v>43503.20434027778</v>
      </c>
      <c r="Q47" s="79" t="s">
        <v>416</v>
      </c>
      <c r="R47" s="79"/>
      <c r="S47" s="79"/>
      <c r="T47" s="79"/>
      <c r="U47" s="79"/>
      <c r="V47" s="82" t="s">
        <v>697</v>
      </c>
      <c r="W47" s="81">
        <v>43503.20434027778</v>
      </c>
      <c r="X47" s="82" t="s">
        <v>809</v>
      </c>
      <c r="Y47" s="79"/>
      <c r="Z47" s="79"/>
      <c r="AA47" s="85" t="s">
        <v>959</v>
      </c>
      <c r="AB47" s="79"/>
      <c r="AC47" s="79" t="b">
        <v>0</v>
      </c>
      <c r="AD47" s="79">
        <v>0</v>
      </c>
      <c r="AE47" s="85" t="s">
        <v>1092</v>
      </c>
      <c r="AF47" s="79" t="b">
        <v>0</v>
      </c>
      <c r="AG47" s="79" t="s">
        <v>1115</v>
      </c>
      <c r="AH47" s="79"/>
      <c r="AI47" s="85" t="s">
        <v>1092</v>
      </c>
      <c r="AJ47" s="79" t="b">
        <v>0</v>
      </c>
      <c r="AK47" s="79">
        <v>3</v>
      </c>
      <c r="AL47" s="85" t="s">
        <v>958</v>
      </c>
      <c r="AM47" s="79" t="s">
        <v>1124</v>
      </c>
      <c r="AN47" s="79" t="b">
        <v>0</v>
      </c>
      <c r="AO47" s="85" t="s">
        <v>958</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2</v>
      </c>
      <c r="BE47" s="49">
        <v>10.526315789473685</v>
      </c>
      <c r="BF47" s="48">
        <v>0</v>
      </c>
      <c r="BG47" s="49">
        <v>0</v>
      </c>
      <c r="BH47" s="48">
        <v>0</v>
      </c>
      <c r="BI47" s="49">
        <v>0</v>
      </c>
      <c r="BJ47" s="48">
        <v>17</v>
      </c>
      <c r="BK47" s="49">
        <v>89.47368421052632</v>
      </c>
      <c r="BL47" s="48">
        <v>19</v>
      </c>
    </row>
    <row r="48" spans="1:64" ht="15">
      <c r="A48" s="64" t="s">
        <v>247</v>
      </c>
      <c r="B48" s="64" t="s">
        <v>247</v>
      </c>
      <c r="C48" s="65" t="s">
        <v>3354</v>
      </c>
      <c r="D48" s="66">
        <v>3</v>
      </c>
      <c r="E48" s="67" t="s">
        <v>132</v>
      </c>
      <c r="F48" s="68">
        <v>35</v>
      </c>
      <c r="G48" s="65"/>
      <c r="H48" s="69"/>
      <c r="I48" s="70"/>
      <c r="J48" s="70"/>
      <c r="K48" s="34" t="s">
        <v>65</v>
      </c>
      <c r="L48" s="77">
        <v>48</v>
      </c>
      <c r="M48" s="77"/>
      <c r="N48" s="72"/>
      <c r="O48" s="79" t="s">
        <v>176</v>
      </c>
      <c r="P48" s="81">
        <v>43503.04409722222</v>
      </c>
      <c r="Q48" s="79" t="s">
        <v>427</v>
      </c>
      <c r="R48" s="79"/>
      <c r="S48" s="79"/>
      <c r="T48" s="79" t="s">
        <v>620</v>
      </c>
      <c r="U48" s="82" t="s">
        <v>645</v>
      </c>
      <c r="V48" s="82" t="s">
        <v>645</v>
      </c>
      <c r="W48" s="81">
        <v>43503.04409722222</v>
      </c>
      <c r="X48" s="82" t="s">
        <v>810</v>
      </c>
      <c r="Y48" s="79"/>
      <c r="Z48" s="79"/>
      <c r="AA48" s="85" t="s">
        <v>960</v>
      </c>
      <c r="AB48" s="79"/>
      <c r="AC48" s="79" t="b">
        <v>0</v>
      </c>
      <c r="AD48" s="79">
        <v>6</v>
      </c>
      <c r="AE48" s="85" t="s">
        <v>1092</v>
      </c>
      <c r="AF48" s="79" t="b">
        <v>0</v>
      </c>
      <c r="AG48" s="79" t="s">
        <v>1115</v>
      </c>
      <c r="AH48" s="79"/>
      <c r="AI48" s="85" t="s">
        <v>1092</v>
      </c>
      <c r="AJ48" s="79" t="b">
        <v>0</v>
      </c>
      <c r="AK48" s="79">
        <v>1</v>
      </c>
      <c r="AL48" s="85" t="s">
        <v>1092</v>
      </c>
      <c r="AM48" s="79" t="s">
        <v>1123</v>
      </c>
      <c r="AN48" s="79" t="b">
        <v>0</v>
      </c>
      <c r="AO48" s="85" t="s">
        <v>960</v>
      </c>
      <c r="AP48" s="79" t="s">
        <v>176</v>
      </c>
      <c r="AQ48" s="79">
        <v>0</v>
      </c>
      <c r="AR48" s="79">
        <v>0</v>
      </c>
      <c r="AS48" s="79"/>
      <c r="AT48" s="79"/>
      <c r="AU48" s="79"/>
      <c r="AV48" s="79"/>
      <c r="AW48" s="79"/>
      <c r="AX48" s="79"/>
      <c r="AY48" s="79"/>
      <c r="AZ48" s="79"/>
      <c r="BA48">
        <v>1</v>
      </c>
      <c r="BB48" s="78" t="str">
        <f>REPLACE(INDEX(GroupVertices[Group],MATCH(Edges[[#This Row],[Vertex 1]],GroupVertices[Vertex],0)),1,1,"")</f>
        <v>27</v>
      </c>
      <c r="BC48" s="78" t="str">
        <f>REPLACE(INDEX(GroupVertices[Group],MATCH(Edges[[#This Row],[Vertex 2]],GroupVertices[Vertex],0)),1,1,"")</f>
        <v>27</v>
      </c>
      <c r="BD48" s="48">
        <v>0</v>
      </c>
      <c r="BE48" s="49">
        <v>0</v>
      </c>
      <c r="BF48" s="48">
        <v>0</v>
      </c>
      <c r="BG48" s="49">
        <v>0</v>
      </c>
      <c r="BH48" s="48">
        <v>0</v>
      </c>
      <c r="BI48" s="49">
        <v>0</v>
      </c>
      <c r="BJ48" s="48">
        <v>36</v>
      </c>
      <c r="BK48" s="49">
        <v>100</v>
      </c>
      <c r="BL48" s="48">
        <v>36</v>
      </c>
    </row>
    <row r="49" spans="1:64" ht="15">
      <c r="A49" s="64" t="s">
        <v>248</v>
      </c>
      <c r="B49" s="64" t="s">
        <v>247</v>
      </c>
      <c r="C49" s="65" t="s">
        <v>3354</v>
      </c>
      <c r="D49" s="66">
        <v>3</v>
      </c>
      <c r="E49" s="67" t="s">
        <v>132</v>
      </c>
      <c r="F49" s="68">
        <v>35</v>
      </c>
      <c r="G49" s="65"/>
      <c r="H49" s="69"/>
      <c r="I49" s="70"/>
      <c r="J49" s="70"/>
      <c r="K49" s="34" t="s">
        <v>65</v>
      </c>
      <c r="L49" s="77">
        <v>49</v>
      </c>
      <c r="M49" s="77"/>
      <c r="N49" s="72"/>
      <c r="O49" s="79" t="s">
        <v>391</v>
      </c>
      <c r="P49" s="81">
        <v>43503.57267361111</v>
      </c>
      <c r="Q49" s="79" t="s">
        <v>428</v>
      </c>
      <c r="R49" s="79"/>
      <c r="S49" s="79"/>
      <c r="T49" s="79" t="s">
        <v>621</v>
      </c>
      <c r="U49" s="79"/>
      <c r="V49" s="82" t="s">
        <v>698</v>
      </c>
      <c r="W49" s="81">
        <v>43503.57267361111</v>
      </c>
      <c r="X49" s="82" t="s">
        <v>811</v>
      </c>
      <c r="Y49" s="79"/>
      <c r="Z49" s="79"/>
      <c r="AA49" s="85" t="s">
        <v>961</v>
      </c>
      <c r="AB49" s="79"/>
      <c r="AC49" s="79" t="b">
        <v>0</v>
      </c>
      <c r="AD49" s="79">
        <v>0</v>
      </c>
      <c r="AE49" s="85" t="s">
        <v>1092</v>
      </c>
      <c r="AF49" s="79" t="b">
        <v>0</v>
      </c>
      <c r="AG49" s="79" t="s">
        <v>1115</v>
      </c>
      <c r="AH49" s="79"/>
      <c r="AI49" s="85" t="s">
        <v>1092</v>
      </c>
      <c r="AJ49" s="79" t="b">
        <v>0</v>
      </c>
      <c r="AK49" s="79">
        <v>1</v>
      </c>
      <c r="AL49" s="85" t="s">
        <v>960</v>
      </c>
      <c r="AM49" s="79" t="s">
        <v>1123</v>
      </c>
      <c r="AN49" s="79" t="b">
        <v>0</v>
      </c>
      <c r="AO49" s="85" t="s">
        <v>960</v>
      </c>
      <c r="AP49" s="79" t="s">
        <v>176</v>
      </c>
      <c r="AQ49" s="79">
        <v>0</v>
      </c>
      <c r="AR49" s="79">
        <v>0</v>
      </c>
      <c r="AS49" s="79"/>
      <c r="AT49" s="79"/>
      <c r="AU49" s="79"/>
      <c r="AV49" s="79"/>
      <c r="AW49" s="79"/>
      <c r="AX49" s="79"/>
      <c r="AY49" s="79"/>
      <c r="AZ49" s="79"/>
      <c r="BA49">
        <v>1</v>
      </c>
      <c r="BB49" s="78" t="str">
        <f>REPLACE(INDEX(GroupVertices[Group],MATCH(Edges[[#This Row],[Vertex 1]],GroupVertices[Vertex],0)),1,1,"")</f>
        <v>27</v>
      </c>
      <c r="BC49" s="78" t="str">
        <f>REPLACE(INDEX(GroupVertices[Group],MATCH(Edges[[#This Row],[Vertex 2]],GroupVertices[Vertex],0)),1,1,"")</f>
        <v>27</v>
      </c>
      <c r="BD49" s="48">
        <v>0</v>
      </c>
      <c r="BE49" s="49">
        <v>0</v>
      </c>
      <c r="BF49" s="48">
        <v>0</v>
      </c>
      <c r="BG49" s="49">
        <v>0</v>
      </c>
      <c r="BH49" s="48">
        <v>0</v>
      </c>
      <c r="BI49" s="49">
        <v>0</v>
      </c>
      <c r="BJ49" s="48">
        <v>22</v>
      </c>
      <c r="BK49" s="49">
        <v>100</v>
      </c>
      <c r="BL49" s="48">
        <v>22</v>
      </c>
    </row>
    <row r="50" spans="1:64" ht="15">
      <c r="A50" s="64" t="s">
        <v>249</v>
      </c>
      <c r="B50" s="64" t="s">
        <v>249</v>
      </c>
      <c r="C50" s="65" t="s">
        <v>3354</v>
      </c>
      <c r="D50" s="66">
        <v>3</v>
      </c>
      <c r="E50" s="67" t="s">
        <v>132</v>
      </c>
      <c r="F50" s="68">
        <v>35</v>
      </c>
      <c r="G50" s="65"/>
      <c r="H50" s="69"/>
      <c r="I50" s="70"/>
      <c r="J50" s="70"/>
      <c r="K50" s="34" t="s">
        <v>65</v>
      </c>
      <c r="L50" s="77">
        <v>50</v>
      </c>
      <c r="M50" s="77"/>
      <c r="N50" s="72"/>
      <c r="O50" s="79" t="s">
        <v>176</v>
      </c>
      <c r="P50" s="81">
        <v>43503.694189814814</v>
      </c>
      <c r="Q50" s="79" t="s">
        <v>429</v>
      </c>
      <c r="R50" s="82" t="s">
        <v>533</v>
      </c>
      <c r="S50" s="79" t="s">
        <v>580</v>
      </c>
      <c r="T50" s="79" t="s">
        <v>622</v>
      </c>
      <c r="U50" s="82" t="s">
        <v>646</v>
      </c>
      <c r="V50" s="82" t="s">
        <v>646</v>
      </c>
      <c r="W50" s="81">
        <v>43503.694189814814</v>
      </c>
      <c r="X50" s="82" t="s">
        <v>812</v>
      </c>
      <c r="Y50" s="79"/>
      <c r="Z50" s="79"/>
      <c r="AA50" s="85" t="s">
        <v>962</v>
      </c>
      <c r="AB50" s="79"/>
      <c r="AC50" s="79" t="b">
        <v>0</v>
      </c>
      <c r="AD50" s="79">
        <v>0</v>
      </c>
      <c r="AE50" s="85" t="s">
        <v>1092</v>
      </c>
      <c r="AF50" s="79" t="b">
        <v>0</v>
      </c>
      <c r="AG50" s="79" t="s">
        <v>1115</v>
      </c>
      <c r="AH50" s="79"/>
      <c r="AI50" s="85" t="s">
        <v>1092</v>
      </c>
      <c r="AJ50" s="79" t="b">
        <v>0</v>
      </c>
      <c r="AK50" s="79">
        <v>0</v>
      </c>
      <c r="AL50" s="85" t="s">
        <v>1092</v>
      </c>
      <c r="AM50" s="79" t="s">
        <v>1126</v>
      </c>
      <c r="AN50" s="79" t="b">
        <v>0</v>
      </c>
      <c r="AO50" s="85" t="s">
        <v>962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1</v>
      </c>
      <c r="BG50" s="49">
        <v>2.2222222222222223</v>
      </c>
      <c r="BH50" s="48">
        <v>0</v>
      </c>
      <c r="BI50" s="49">
        <v>0</v>
      </c>
      <c r="BJ50" s="48">
        <v>44</v>
      </c>
      <c r="BK50" s="49">
        <v>97.77777777777777</v>
      </c>
      <c r="BL50" s="48">
        <v>45</v>
      </c>
    </row>
    <row r="51" spans="1:64" ht="15">
      <c r="A51" s="64" t="s">
        <v>250</v>
      </c>
      <c r="B51" s="64" t="s">
        <v>250</v>
      </c>
      <c r="C51" s="65" t="s">
        <v>3354</v>
      </c>
      <c r="D51" s="66">
        <v>3</v>
      </c>
      <c r="E51" s="67" t="s">
        <v>132</v>
      </c>
      <c r="F51" s="68">
        <v>35</v>
      </c>
      <c r="G51" s="65"/>
      <c r="H51" s="69"/>
      <c r="I51" s="70"/>
      <c r="J51" s="70"/>
      <c r="K51" s="34" t="s">
        <v>65</v>
      </c>
      <c r="L51" s="77">
        <v>51</v>
      </c>
      <c r="M51" s="77"/>
      <c r="N51" s="72"/>
      <c r="O51" s="79" t="s">
        <v>176</v>
      </c>
      <c r="P51" s="81">
        <v>43503.74329861111</v>
      </c>
      <c r="Q51" s="79" t="s">
        <v>430</v>
      </c>
      <c r="R51" s="82" t="s">
        <v>534</v>
      </c>
      <c r="S51" s="79" t="s">
        <v>581</v>
      </c>
      <c r="T51" s="79" t="s">
        <v>623</v>
      </c>
      <c r="U51" s="79"/>
      <c r="V51" s="82" t="s">
        <v>699</v>
      </c>
      <c r="W51" s="81">
        <v>43503.74329861111</v>
      </c>
      <c r="X51" s="82" t="s">
        <v>813</v>
      </c>
      <c r="Y51" s="79"/>
      <c r="Z51" s="79"/>
      <c r="AA51" s="85" t="s">
        <v>963</v>
      </c>
      <c r="AB51" s="79"/>
      <c r="AC51" s="79" t="b">
        <v>0</v>
      </c>
      <c r="AD51" s="79">
        <v>1</v>
      </c>
      <c r="AE51" s="85" t="s">
        <v>1092</v>
      </c>
      <c r="AF51" s="79" t="b">
        <v>0</v>
      </c>
      <c r="AG51" s="79" t="s">
        <v>1115</v>
      </c>
      <c r="AH51" s="79"/>
      <c r="AI51" s="85" t="s">
        <v>1092</v>
      </c>
      <c r="AJ51" s="79" t="b">
        <v>0</v>
      </c>
      <c r="AK51" s="79">
        <v>0</v>
      </c>
      <c r="AL51" s="85" t="s">
        <v>1092</v>
      </c>
      <c r="AM51" s="79" t="s">
        <v>1123</v>
      </c>
      <c r="AN51" s="79" t="b">
        <v>0</v>
      </c>
      <c r="AO51" s="85" t="s">
        <v>963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9.090909090909092</v>
      </c>
      <c r="BF51" s="48">
        <v>0</v>
      </c>
      <c r="BG51" s="49">
        <v>0</v>
      </c>
      <c r="BH51" s="48">
        <v>0</v>
      </c>
      <c r="BI51" s="49">
        <v>0</v>
      </c>
      <c r="BJ51" s="48">
        <v>10</v>
      </c>
      <c r="BK51" s="49">
        <v>90.9090909090909</v>
      </c>
      <c r="BL51" s="48">
        <v>11</v>
      </c>
    </row>
    <row r="52" spans="1:64" ht="15">
      <c r="A52" s="64" t="s">
        <v>251</v>
      </c>
      <c r="B52" s="64" t="s">
        <v>262</v>
      </c>
      <c r="C52" s="65" t="s">
        <v>3354</v>
      </c>
      <c r="D52" s="66">
        <v>3</v>
      </c>
      <c r="E52" s="67" t="s">
        <v>132</v>
      </c>
      <c r="F52" s="68">
        <v>35</v>
      </c>
      <c r="G52" s="65"/>
      <c r="H52" s="69"/>
      <c r="I52" s="70"/>
      <c r="J52" s="70"/>
      <c r="K52" s="34" t="s">
        <v>65</v>
      </c>
      <c r="L52" s="77">
        <v>52</v>
      </c>
      <c r="M52" s="77"/>
      <c r="N52" s="72"/>
      <c r="O52" s="79" t="s">
        <v>391</v>
      </c>
      <c r="P52" s="81">
        <v>43503.80237268518</v>
      </c>
      <c r="Q52" s="79" t="s">
        <v>431</v>
      </c>
      <c r="R52" s="79"/>
      <c r="S52" s="79"/>
      <c r="T52" s="79"/>
      <c r="U52" s="79"/>
      <c r="V52" s="82" t="s">
        <v>700</v>
      </c>
      <c r="W52" s="81">
        <v>43503.80237268518</v>
      </c>
      <c r="X52" s="82" t="s">
        <v>814</v>
      </c>
      <c r="Y52" s="79"/>
      <c r="Z52" s="79"/>
      <c r="AA52" s="85" t="s">
        <v>964</v>
      </c>
      <c r="AB52" s="79"/>
      <c r="AC52" s="79" t="b">
        <v>0</v>
      </c>
      <c r="AD52" s="79">
        <v>0</v>
      </c>
      <c r="AE52" s="85" t="s">
        <v>1092</v>
      </c>
      <c r="AF52" s="79" t="b">
        <v>0</v>
      </c>
      <c r="AG52" s="79" t="s">
        <v>1115</v>
      </c>
      <c r="AH52" s="79"/>
      <c r="AI52" s="85" t="s">
        <v>1092</v>
      </c>
      <c r="AJ52" s="79" t="b">
        <v>0</v>
      </c>
      <c r="AK52" s="79">
        <v>482</v>
      </c>
      <c r="AL52" s="85" t="s">
        <v>975</v>
      </c>
      <c r="AM52" s="79" t="s">
        <v>1126</v>
      </c>
      <c r="AN52" s="79" t="b">
        <v>0</v>
      </c>
      <c r="AO52" s="85" t="s">
        <v>975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1</v>
      </c>
      <c r="BG52" s="49">
        <v>4.166666666666667</v>
      </c>
      <c r="BH52" s="48">
        <v>0</v>
      </c>
      <c r="BI52" s="49">
        <v>0</v>
      </c>
      <c r="BJ52" s="48">
        <v>23</v>
      </c>
      <c r="BK52" s="49">
        <v>95.83333333333333</v>
      </c>
      <c r="BL52" s="48">
        <v>24</v>
      </c>
    </row>
    <row r="53" spans="1:64" ht="15">
      <c r="A53" s="64" t="s">
        <v>252</v>
      </c>
      <c r="B53" s="64" t="s">
        <v>351</v>
      </c>
      <c r="C53" s="65" t="s">
        <v>3354</v>
      </c>
      <c r="D53" s="66">
        <v>3</v>
      </c>
      <c r="E53" s="67" t="s">
        <v>132</v>
      </c>
      <c r="F53" s="68">
        <v>35</v>
      </c>
      <c r="G53" s="65"/>
      <c r="H53" s="69"/>
      <c r="I53" s="70"/>
      <c r="J53" s="70"/>
      <c r="K53" s="34" t="s">
        <v>65</v>
      </c>
      <c r="L53" s="77">
        <v>53</v>
      </c>
      <c r="M53" s="77"/>
      <c r="N53" s="72"/>
      <c r="O53" s="79" t="s">
        <v>391</v>
      </c>
      <c r="P53" s="81">
        <v>43504.10621527778</v>
      </c>
      <c r="Q53" s="79" t="s">
        <v>432</v>
      </c>
      <c r="R53" s="79"/>
      <c r="S53" s="79"/>
      <c r="T53" s="79" t="s">
        <v>610</v>
      </c>
      <c r="U53" s="79"/>
      <c r="V53" s="82" t="s">
        <v>701</v>
      </c>
      <c r="W53" s="81">
        <v>43504.10621527778</v>
      </c>
      <c r="X53" s="82" t="s">
        <v>815</v>
      </c>
      <c r="Y53" s="79"/>
      <c r="Z53" s="79"/>
      <c r="AA53" s="85" t="s">
        <v>965</v>
      </c>
      <c r="AB53" s="79"/>
      <c r="AC53" s="79" t="b">
        <v>0</v>
      </c>
      <c r="AD53" s="79">
        <v>0</v>
      </c>
      <c r="AE53" s="85" t="s">
        <v>1092</v>
      </c>
      <c r="AF53" s="79" t="b">
        <v>0</v>
      </c>
      <c r="AG53" s="79" t="s">
        <v>1115</v>
      </c>
      <c r="AH53" s="79"/>
      <c r="AI53" s="85" t="s">
        <v>1092</v>
      </c>
      <c r="AJ53" s="79" t="b">
        <v>0</v>
      </c>
      <c r="AK53" s="79">
        <v>3</v>
      </c>
      <c r="AL53" s="85" t="s">
        <v>1053</v>
      </c>
      <c r="AM53" s="79" t="s">
        <v>1132</v>
      </c>
      <c r="AN53" s="79" t="b">
        <v>0</v>
      </c>
      <c r="AO53" s="85" t="s">
        <v>1053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252</v>
      </c>
      <c r="B54" s="64" t="s">
        <v>329</v>
      </c>
      <c r="C54" s="65" t="s">
        <v>3354</v>
      </c>
      <c r="D54" s="66">
        <v>3</v>
      </c>
      <c r="E54" s="67" t="s">
        <v>132</v>
      </c>
      <c r="F54" s="68">
        <v>35</v>
      </c>
      <c r="G54" s="65"/>
      <c r="H54" s="69"/>
      <c r="I54" s="70"/>
      <c r="J54" s="70"/>
      <c r="K54" s="34" t="s">
        <v>65</v>
      </c>
      <c r="L54" s="77">
        <v>54</v>
      </c>
      <c r="M54" s="77"/>
      <c r="N54" s="72"/>
      <c r="O54" s="79" t="s">
        <v>391</v>
      </c>
      <c r="P54" s="81">
        <v>43504.10621527778</v>
      </c>
      <c r="Q54" s="79" t="s">
        <v>432</v>
      </c>
      <c r="R54" s="79"/>
      <c r="S54" s="79"/>
      <c r="T54" s="79" t="s">
        <v>610</v>
      </c>
      <c r="U54" s="79"/>
      <c r="V54" s="82" t="s">
        <v>701</v>
      </c>
      <c r="W54" s="81">
        <v>43504.10621527778</v>
      </c>
      <c r="X54" s="82" t="s">
        <v>815</v>
      </c>
      <c r="Y54" s="79"/>
      <c r="Z54" s="79"/>
      <c r="AA54" s="85" t="s">
        <v>965</v>
      </c>
      <c r="AB54" s="79"/>
      <c r="AC54" s="79" t="b">
        <v>0</v>
      </c>
      <c r="AD54" s="79">
        <v>0</v>
      </c>
      <c r="AE54" s="85" t="s">
        <v>1092</v>
      </c>
      <c r="AF54" s="79" t="b">
        <v>0</v>
      </c>
      <c r="AG54" s="79" t="s">
        <v>1115</v>
      </c>
      <c r="AH54" s="79"/>
      <c r="AI54" s="85" t="s">
        <v>1092</v>
      </c>
      <c r="AJ54" s="79" t="b">
        <v>0</v>
      </c>
      <c r="AK54" s="79">
        <v>3</v>
      </c>
      <c r="AL54" s="85" t="s">
        <v>1053</v>
      </c>
      <c r="AM54" s="79" t="s">
        <v>1132</v>
      </c>
      <c r="AN54" s="79" t="b">
        <v>0</v>
      </c>
      <c r="AO54" s="85" t="s">
        <v>1053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252</v>
      </c>
      <c r="B55" s="64" t="s">
        <v>330</v>
      </c>
      <c r="C55" s="65" t="s">
        <v>3354</v>
      </c>
      <c r="D55" s="66">
        <v>3</v>
      </c>
      <c r="E55" s="67" t="s">
        <v>132</v>
      </c>
      <c r="F55" s="68">
        <v>35</v>
      </c>
      <c r="G55" s="65"/>
      <c r="H55" s="69"/>
      <c r="I55" s="70"/>
      <c r="J55" s="70"/>
      <c r="K55" s="34" t="s">
        <v>65</v>
      </c>
      <c r="L55" s="77">
        <v>55</v>
      </c>
      <c r="M55" s="77"/>
      <c r="N55" s="72"/>
      <c r="O55" s="79" t="s">
        <v>391</v>
      </c>
      <c r="P55" s="81">
        <v>43504.10621527778</v>
      </c>
      <c r="Q55" s="79" t="s">
        <v>432</v>
      </c>
      <c r="R55" s="79"/>
      <c r="S55" s="79"/>
      <c r="T55" s="79" t="s">
        <v>610</v>
      </c>
      <c r="U55" s="79"/>
      <c r="V55" s="82" t="s">
        <v>701</v>
      </c>
      <c r="W55" s="81">
        <v>43504.10621527778</v>
      </c>
      <c r="X55" s="82" t="s">
        <v>815</v>
      </c>
      <c r="Y55" s="79"/>
      <c r="Z55" s="79"/>
      <c r="AA55" s="85" t="s">
        <v>965</v>
      </c>
      <c r="AB55" s="79"/>
      <c r="AC55" s="79" t="b">
        <v>0</v>
      </c>
      <c r="AD55" s="79">
        <v>0</v>
      </c>
      <c r="AE55" s="85" t="s">
        <v>1092</v>
      </c>
      <c r="AF55" s="79" t="b">
        <v>0</v>
      </c>
      <c r="AG55" s="79" t="s">
        <v>1115</v>
      </c>
      <c r="AH55" s="79"/>
      <c r="AI55" s="85" t="s">
        <v>1092</v>
      </c>
      <c r="AJ55" s="79" t="b">
        <v>0</v>
      </c>
      <c r="AK55" s="79">
        <v>3</v>
      </c>
      <c r="AL55" s="85" t="s">
        <v>1053</v>
      </c>
      <c r="AM55" s="79" t="s">
        <v>1132</v>
      </c>
      <c r="AN55" s="79" t="b">
        <v>0</v>
      </c>
      <c r="AO55" s="85" t="s">
        <v>1053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7.142857142857143</v>
      </c>
      <c r="BF55" s="48">
        <v>1</v>
      </c>
      <c r="BG55" s="49">
        <v>7.142857142857143</v>
      </c>
      <c r="BH55" s="48">
        <v>0</v>
      </c>
      <c r="BI55" s="49">
        <v>0</v>
      </c>
      <c r="BJ55" s="48">
        <v>12</v>
      </c>
      <c r="BK55" s="49">
        <v>85.71428571428571</v>
      </c>
      <c r="BL55" s="48">
        <v>14</v>
      </c>
    </row>
    <row r="56" spans="1:64" ht="15">
      <c r="A56" s="64" t="s">
        <v>253</v>
      </c>
      <c r="B56" s="64" t="s">
        <v>351</v>
      </c>
      <c r="C56" s="65" t="s">
        <v>3354</v>
      </c>
      <c r="D56" s="66">
        <v>3</v>
      </c>
      <c r="E56" s="67" t="s">
        <v>132</v>
      </c>
      <c r="F56" s="68">
        <v>35</v>
      </c>
      <c r="G56" s="65"/>
      <c r="H56" s="69"/>
      <c r="I56" s="70"/>
      <c r="J56" s="70"/>
      <c r="K56" s="34" t="s">
        <v>65</v>
      </c>
      <c r="L56" s="77">
        <v>56</v>
      </c>
      <c r="M56" s="77"/>
      <c r="N56" s="72"/>
      <c r="O56" s="79" t="s">
        <v>391</v>
      </c>
      <c r="P56" s="81">
        <v>43504.10760416667</v>
      </c>
      <c r="Q56" s="79" t="s">
        <v>432</v>
      </c>
      <c r="R56" s="79"/>
      <c r="S56" s="79"/>
      <c r="T56" s="79" t="s">
        <v>610</v>
      </c>
      <c r="U56" s="79"/>
      <c r="V56" s="82" t="s">
        <v>702</v>
      </c>
      <c r="W56" s="81">
        <v>43504.10760416667</v>
      </c>
      <c r="X56" s="82" t="s">
        <v>816</v>
      </c>
      <c r="Y56" s="79"/>
      <c r="Z56" s="79"/>
      <c r="AA56" s="85" t="s">
        <v>966</v>
      </c>
      <c r="AB56" s="79"/>
      <c r="AC56" s="79" t="b">
        <v>0</v>
      </c>
      <c r="AD56" s="79">
        <v>0</v>
      </c>
      <c r="AE56" s="85" t="s">
        <v>1092</v>
      </c>
      <c r="AF56" s="79" t="b">
        <v>0</v>
      </c>
      <c r="AG56" s="79" t="s">
        <v>1115</v>
      </c>
      <c r="AH56" s="79"/>
      <c r="AI56" s="85" t="s">
        <v>1092</v>
      </c>
      <c r="AJ56" s="79" t="b">
        <v>0</v>
      </c>
      <c r="AK56" s="79">
        <v>3</v>
      </c>
      <c r="AL56" s="85" t="s">
        <v>1053</v>
      </c>
      <c r="AM56" s="79" t="s">
        <v>1132</v>
      </c>
      <c r="AN56" s="79" t="b">
        <v>0</v>
      </c>
      <c r="AO56" s="85" t="s">
        <v>1053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253</v>
      </c>
      <c r="B57" s="64" t="s">
        <v>329</v>
      </c>
      <c r="C57" s="65" t="s">
        <v>3354</v>
      </c>
      <c r="D57" s="66">
        <v>3</v>
      </c>
      <c r="E57" s="67" t="s">
        <v>132</v>
      </c>
      <c r="F57" s="68">
        <v>35</v>
      </c>
      <c r="G57" s="65"/>
      <c r="H57" s="69"/>
      <c r="I57" s="70"/>
      <c r="J57" s="70"/>
      <c r="K57" s="34" t="s">
        <v>65</v>
      </c>
      <c r="L57" s="77">
        <v>57</v>
      </c>
      <c r="M57" s="77"/>
      <c r="N57" s="72"/>
      <c r="O57" s="79" t="s">
        <v>391</v>
      </c>
      <c r="P57" s="81">
        <v>43504.10760416667</v>
      </c>
      <c r="Q57" s="79" t="s">
        <v>432</v>
      </c>
      <c r="R57" s="79"/>
      <c r="S57" s="79"/>
      <c r="T57" s="79" t="s">
        <v>610</v>
      </c>
      <c r="U57" s="79"/>
      <c r="V57" s="82" t="s">
        <v>702</v>
      </c>
      <c r="W57" s="81">
        <v>43504.10760416667</v>
      </c>
      <c r="X57" s="82" t="s">
        <v>816</v>
      </c>
      <c r="Y57" s="79"/>
      <c r="Z57" s="79"/>
      <c r="AA57" s="85" t="s">
        <v>966</v>
      </c>
      <c r="AB57" s="79"/>
      <c r="AC57" s="79" t="b">
        <v>0</v>
      </c>
      <c r="AD57" s="79">
        <v>0</v>
      </c>
      <c r="AE57" s="85" t="s">
        <v>1092</v>
      </c>
      <c r="AF57" s="79" t="b">
        <v>0</v>
      </c>
      <c r="AG57" s="79" t="s">
        <v>1115</v>
      </c>
      <c r="AH57" s="79"/>
      <c r="AI57" s="85" t="s">
        <v>1092</v>
      </c>
      <c r="AJ57" s="79" t="b">
        <v>0</v>
      </c>
      <c r="AK57" s="79">
        <v>3</v>
      </c>
      <c r="AL57" s="85" t="s">
        <v>1053</v>
      </c>
      <c r="AM57" s="79" t="s">
        <v>1132</v>
      </c>
      <c r="AN57" s="79" t="b">
        <v>0</v>
      </c>
      <c r="AO57" s="85" t="s">
        <v>1053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253</v>
      </c>
      <c r="B58" s="64" t="s">
        <v>330</v>
      </c>
      <c r="C58" s="65" t="s">
        <v>3354</v>
      </c>
      <c r="D58" s="66">
        <v>3</v>
      </c>
      <c r="E58" s="67" t="s">
        <v>132</v>
      </c>
      <c r="F58" s="68">
        <v>35</v>
      </c>
      <c r="G58" s="65"/>
      <c r="H58" s="69"/>
      <c r="I58" s="70"/>
      <c r="J58" s="70"/>
      <c r="K58" s="34" t="s">
        <v>65</v>
      </c>
      <c r="L58" s="77">
        <v>58</v>
      </c>
      <c r="M58" s="77"/>
      <c r="N58" s="72"/>
      <c r="O58" s="79" t="s">
        <v>391</v>
      </c>
      <c r="P58" s="81">
        <v>43504.10760416667</v>
      </c>
      <c r="Q58" s="79" t="s">
        <v>432</v>
      </c>
      <c r="R58" s="79"/>
      <c r="S58" s="79"/>
      <c r="T58" s="79" t="s">
        <v>610</v>
      </c>
      <c r="U58" s="79"/>
      <c r="V58" s="82" t="s">
        <v>702</v>
      </c>
      <c r="W58" s="81">
        <v>43504.10760416667</v>
      </c>
      <c r="X58" s="82" t="s">
        <v>816</v>
      </c>
      <c r="Y58" s="79"/>
      <c r="Z58" s="79"/>
      <c r="AA58" s="85" t="s">
        <v>966</v>
      </c>
      <c r="AB58" s="79"/>
      <c r="AC58" s="79" t="b">
        <v>0</v>
      </c>
      <c r="AD58" s="79">
        <v>0</v>
      </c>
      <c r="AE58" s="85" t="s">
        <v>1092</v>
      </c>
      <c r="AF58" s="79" t="b">
        <v>0</v>
      </c>
      <c r="AG58" s="79" t="s">
        <v>1115</v>
      </c>
      <c r="AH58" s="79"/>
      <c r="AI58" s="85" t="s">
        <v>1092</v>
      </c>
      <c r="AJ58" s="79" t="b">
        <v>0</v>
      </c>
      <c r="AK58" s="79">
        <v>3</v>
      </c>
      <c r="AL58" s="85" t="s">
        <v>1053</v>
      </c>
      <c r="AM58" s="79" t="s">
        <v>1132</v>
      </c>
      <c r="AN58" s="79" t="b">
        <v>0</v>
      </c>
      <c r="AO58" s="85" t="s">
        <v>1053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7.142857142857143</v>
      </c>
      <c r="BF58" s="48">
        <v>1</v>
      </c>
      <c r="BG58" s="49">
        <v>7.142857142857143</v>
      </c>
      <c r="BH58" s="48">
        <v>0</v>
      </c>
      <c r="BI58" s="49">
        <v>0</v>
      </c>
      <c r="BJ58" s="48">
        <v>12</v>
      </c>
      <c r="BK58" s="49">
        <v>85.71428571428571</v>
      </c>
      <c r="BL58" s="48">
        <v>14</v>
      </c>
    </row>
    <row r="59" spans="1:64" ht="15">
      <c r="A59" s="64" t="s">
        <v>254</v>
      </c>
      <c r="B59" s="64" t="s">
        <v>351</v>
      </c>
      <c r="C59" s="65" t="s">
        <v>3354</v>
      </c>
      <c r="D59" s="66">
        <v>3</v>
      </c>
      <c r="E59" s="67" t="s">
        <v>132</v>
      </c>
      <c r="F59" s="68">
        <v>35</v>
      </c>
      <c r="G59" s="65"/>
      <c r="H59" s="69"/>
      <c r="I59" s="70"/>
      <c r="J59" s="70"/>
      <c r="K59" s="34" t="s">
        <v>65</v>
      </c>
      <c r="L59" s="77">
        <v>59</v>
      </c>
      <c r="M59" s="77"/>
      <c r="N59" s="72"/>
      <c r="O59" s="79" t="s">
        <v>391</v>
      </c>
      <c r="P59" s="81">
        <v>43504.11210648148</v>
      </c>
      <c r="Q59" s="79" t="s">
        <v>432</v>
      </c>
      <c r="R59" s="79"/>
      <c r="S59" s="79"/>
      <c r="T59" s="79" t="s">
        <v>610</v>
      </c>
      <c r="U59" s="79"/>
      <c r="V59" s="82" t="s">
        <v>703</v>
      </c>
      <c r="W59" s="81">
        <v>43504.11210648148</v>
      </c>
      <c r="X59" s="82" t="s">
        <v>817</v>
      </c>
      <c r="Y59" s="79"/>
      <c r="Z59" s="79"/>
      <c r="AA59" s="85" t="s">
        <v>967</v>
      </c>
      <c r="AB59" s="79"/>
      <c r="AC59" s="79" t="b">
        <v>0</v>
      </c>
      <c r="AD59" s="79">
        <v>0</v>
      </c>
      <c r="AE59" s="85" t="s">
        <v>1092</v>
      </c>
      <c r="AF59" s="79" t="b">
        <v>0</v>
      </c>
      <c r="AG59" s="79" t="s">
        <v>1115</v>
      </c>
      <c r="AH59" s="79"/>
      <c r="AI59" s="85" t="s">
        <v>1092</v>
      </c>
      <c r="AJ59" s="79" t="b">
        <v>0</v>
      </c>
      <c r="AK59" s="79">
        <v>3</v>
      </c>
      <c r="AL59" s="85" t="s">
        <v>1053</v>
      </c>
      <c r="AM59" s="79" t="s">
        <v>1123</v>
      </c>
      <c r="AN59" s="79" t="b">
        <v>0</v>
      </c>
      <c r="AO59" s="85" t="s">
        <v>1053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254</v>
      </c>
      <c r="B60" s="64" t="s">
        <v>329</v>
      </c>
      <c r="C60" s="65" t="s">
        <v>3354</v>
      </c>
      <c r="D60" s="66">
        <v>3</v>
      </c>
      <c r="E60" s="67" t="s">
        <v>132</v>
      </c>
      <c r="F60" s="68">
        <v>35</v>
      </c>
      <c r="G60" s="65"/>
      <c r="H60" s="69"/>
      <c r="I60" s="70"/>
      <c r="J60" s="70"/>
      <c r="K60" s="34" t="s">
        <v>65</v>
      </c>
      <c r="L60" s="77">
        <v>60</v>
      </c>
      <c r="M60" s="77"/>
      <c r="N60" s="72"/>
      <c r="O60" s="79" t="s">
        <v>391</v>
      </c>
      <c r="P60" s="81">
        <v>43504.11210648148</v>
      </c>
      <c r="Q60" s="79" t="s">
        <v>432</v>
      </c>
      <c r="R60" s="79"/>
      <c r="S60" s="79"/>
      <c r="T60" s="79" t="s">
        <v>610</v>
      </c>
      <c r="U60" s="79"/>
      <c r="V60" s="82" t="s">
        <v>703</v>
      </c>
      <c r="W60" s="81">
        <v>43504.11210648148</v>
      </c>
      <c r="X60" s="82" t="s">
        <v>817</v>
      </c>
      <c r="Y60" s="79"/>
      <c r="Z60" s="79"/>
      <c r="AA60" s="85" t="s">
        <v>967</v>
      </c>
      <c r="AB60" s="79"/>
      <c r="AC60" s="79" t="b">
        <v>0</v>
      </c>
      <c r="AD60" s="79">
        <v>0</v>
      </c>
      <c r="AE60" s="85" t="s">
        <v>1092</v>
      </c>
      <c r="AF60" s="79" t="b">
        <v>0</v>
      </c>
      <c r="AG60" s="79" t="s">
        <v>1115</v>
      </c>
      <c r="AH60" s="79"/>
      <c r="AI60" s="85" t="s">
        <v>1092</v>
      </c>
      <c r="AJ60" s="79" t="b">
        <v>0</v>
      </c>
      <c r="AK60" s="79">
        <v>3</v>
      </c>
      <c r="AL60" s="85" t="s">
        <v>1053</v>
      </c>
      <c r="AM60" s="79" t="s">
        <v>1123</v>
      </c>
      <c r="AN60" s="79" t="b">
        <v>0</v>
      </c>
      <c r="AO60" s="85" t="s">
        <v>1053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254</v>
      </c>
      <c r="B61" s="64" t="s">
        <v>330</v>
      </c>
      <c r="C61" s="65" t="s">
        <v>3354</v>
      </c>
      <c r="D61" s="66">
        <v>3</v>
      </c>
      <c r="E61" s="67" t="s">
        <v>132</v>
      </c>
      <c r="F61" s="68">
        <v>35</v>
      </c>
      <c r="G61" s="65"/>
      <c r="H61" s="69"/>
      <c r="I61" s="70"/>
      <c r="J61" s="70"/>
      <c r="K61" s="34" t="s">
        <v>65</v>
      </c>
      <c r="L61" s="77">
        <v>61</v>
      </c>
      <c r="M61" s="77"/>
      <c r="N61" s="72"/>
      <c r="O61" s="79" t="s">
        <v>391</v>
      </c>
      <c r="P61" s="81">
        <v>43504.11210648148</v>
      </c>
      <c r="Q61" s="79" t="s">
        <v>432</v>
      </c>
      <c r="R61" s="79"/>
      <c r="S61" s="79"/>
      <c r="T61" s="79" t="s">
        <v>610</v>
      </c>
      <c r="U61" s="79"/>
      <c r="V61" s="82" t="s">
        <v>703</v>
      </c>
      <c r="W61" s="81">
        <v>43504.11210648148</v>
      </c>
      <c r="X61" s="82" t="s">
        <v>817</v>
      </c>
      <c r="Y61" s="79"/>
      <c r="Z61" s="79"/>
      <c r="AA61" s="85" t="s">
        <v>967</v>
      </c>
      <c r="AB61" s="79"/>
      <c r="AC61" s="79" t="b">
        <v>0</v>
      </c>
      <c r="AD61" s="79">
        <v>0</v>
      </c>
      <c r="AE61" s="85" t="s">
        <v>1092</v>
      </c>
      <c r="AF61" s="79" t="b">
        <v>0</v>
      </c>
      <c r="AG61" s="79" t="s">
        <v>1115</v>
      </c>
      <c r="AH61" s="79"/>
      <c r="AI61" s="85" t="s">
        <v>1092</v>
      </c>
      <c r="AJ61" s="79" t="b">
        <v>0</v>
      </c>
      <c r="AK61" s="79">
        <v>3</v>
      </c>
      <c r="AL61" s="85" t="s">
        <v>1053</v>
      </c>
      <c r="AM61" s="79" t="s">
        <v>1123</v>
      </c>
      <c r="AN61" s="79" t="b">
        <v>0</v>
      </c>
      <c r="AO61" s="85" t="s">
        <v>1053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7.142857142857143</v>
      </c>
      <c r="BF61" s="48">
        <v>1</v>
      </c>
      <c r="BG61" s="49">
        <v>7.142857142857143</v>
      </c>
      <c r="BH61" s="48">
        <v>0</v>
      </c>
      <c r="BI61" s="49">
        <v>0</v>
      </c>
      <c r="BJ61" s="48">
        <v>12</v>
      </c>
      <c r="BK61" s="49">
        <v>85.71428571428571</v>
      </c>
      <c r="BL61" s="48">
        <v>14</v>
      </c>
    </row>
    <row r="62" spans="1:64" ht="15">
      <c r="A62" s="64" t="s">
        <v>255</v>
      </c>
      <c r="B62" s="64" t="s">
        <v>255</v>
      </c>
      <c r="C62" s="65" t="s">
        <v>3354</v>
      </c>
      <c r="D62" s="66">
        <v>3</v>
      </c>
      <c r="E62" s="67" t="s">
        <v>132</v>
      </c>
      <c r="F62" s="68">
        <v>35</v>
      </c>
      <c r="G62" s="65"/>
      <c r="H62" s="69"/>
      <c r="I62" s="70"/>
      <c r="J62" s="70"/>
      <c r="K62" s="34" t="s">
        <v>65</v>
      </c>
      <c r="L62" s="77">
        <v>62</v>
      </c>
      <c r="M62" s="77"/>
      <c r="N62" s="72"/>
      <c r="O62" s="79" t="s">
        <v>176</v>
      </c>
      <c r="P62" s="81">
        <v>43504.12810185185</v>
      </c>
      <c r="Q62" s="79" t="s">
        <v>433</v>
      </c>
      <c r="R62" s="82" t="s">
        <v>535</v>
      </c>
      <c r="S62" s="79" t="s">
        <v>582</v>
      </c>
      <c r="T62" s="79"/>
      <c r="U62" s="79"/>
      <c r="V62" s="82" t="s">
        <v>704</v>
      </c>
      <c r="W62" s="81">
        <v>43504.12810185185</v>
      </c>
      <c r="X62" s="82" t="s">
        <v>818</v>
      </c>
      <c r="Y62" s="79"/>
      <c r="Z62" s="79"/>
      <c r="AA62" s="85" t="s">
        <v>968</v>
      </c>
      <c r="AB62" s="79"/>
      <c r="AC62" s="79" t="b">
        <v>0</v>
      </c>
      <c r="AD62" s="79">
        <v>1</v>
      </c>
      <c r="AE62" s="85" t="s">
        <v>1092</v>
      </c>
      <c r="AF62" s="79" t="b">
        <v>0</v>
      </c>
      <c r="AG62" s="79" t="s">
        <v>1115</v>
      </c>
      <c r="AH62" s="79"/>
      <c r="AI62" s="85" t="s">
        <v>1092</v>
      </c>
      <c r="AJ62" s="79" t="b">
        <v>0</v>
      </c>
      <c r="AK62" s="79">
        <v>1</v>
      </c>
      <c r="AL62" s="85" t="s">
        <v>1092</v>
      </c>
      <c r="AM62" s="79" t="s">
        <v>1126</v>
      </c>
      <c r="AN62" s="79" t="b">
        <v>0</v>
      </c>
      <c r="AO62" s="85" t="s">
        <v>968</v>
      </c>
      <c r="AP62" s="79" t="s">
        <v>176</v>
      </c>
      <c r="AQ62" s="79">
        <v>0</v>
      </c>
      <c r="AR62" s="79">
        <v>0</v>
      </c>
      <c r="AS62" s="79"/>
      <c r="AT62" s="79"/>
      <c r="AU62" s="79"/>
      <c r="AV62" s="79"/>
      <c r="AW62" s="79"/>
      <c r="AX62" s="79"/>
      <c r="AY62" s="79"/>
      <c r="AZ62" s="79"/>
      <c r="BA62">
        <v>1</v>
      </c>
      <c r="BB62" s="78" t="str">
        <f>REPLACE(INDEX(GroupVertices[Group],MATCH(Edges[[#This Row],[Vertex 1]],GroupVertices[Vertex],0)),1,1,"")</f>
        <v>26</v>
      </c>
      <c r="BC62" s="78" t="str">
        <f>REPLACE(INDEX(GroupVertices[Group],MATCH(Edges[[#This Row],[Vertex 2]],GroupVertices[Vertex],0)),1,1,"")</f>
        <v>26</v>
      </c>
      <c r="BD62" s="48">
        <v>1</v>
      </c>
      <c r="BE62" s="49">
        <v>6.25</v>
      </c>
      <c r="BF62" s="48">
        <v>0</v>
      </c>
      <c r="BG62" s="49">
        <v>0</v>
      </c>
      <c r="BH62" s="48">
        <v>0</v>
      </c>
      <c r="BI62" s="49">
        <v>0</v>
      </c>
      <c r="BJ62" s="48">
        <v>15</v>
      </c>
      <c r="BK62" s="49">
        <v>93.75</v>
      </c>
      <c r="BL62" s="48">
        <v>16</v>
      </c>
    </row>
    <row r="63" spans="1:64" ht="15">
      <c r="A63" s="64" t="s">
        <v>256</v>
      </c>
      <c r="B63" s="64" t="s">
        <v>255</v>
      </c>
      <c r="C63" s="65" t="s">
        <v>3354</v>
      </c>
      <c r="D63" s="66">
        <v>3</v>
      </c>
      <c r="E63" s="67" t="s">
        <v>132</v>
      </c>
      <c r="F63" s="68">
        <v>35</v>
      </c>
      <c r="G63" s="65"/>
      <c r="H63" s="69"/>
      <c r="I63" s="70"/>
      <c r="J63" s="70"/>
      <c r="K63" s="34" t="s">
        <v>65</v>
      </c>
      <c r="L63" s="77">
        <v>63</v>
      </c>
      <c r="M63" s="77"/>
      <c r="N63" s="72"/>
      <c r="O63" s="79" t="s">
        <v>391</v>
      </c>
      <c r="P63" s="81">
        <v>43504.15956018519</v>
      </c>
      <c r="Q63" s="79" t="s">
        <v>434</v>
      </c>
      <c r="R63" s="82" t="s">
        <v>535</v>
      </c>
      <c r="S63" s="79" t="s">
        <v>582</v>
      </c>
      <c r="T63" s="79"/>
      <c r="U63" s="79"/>
      <c r="V63" s="82" t="s">
        <v>705</v>
      </c>
      <c r="W63" s="81">
        <v>43504.15956018519</v>
      </c>
      <c r="X63" s="82" t="s">
        <v>819</v>
      </c>
      <c r="Y63" s="79"/>
      <c r="Z63" s="79"/>
      <c r="AA63" s="85" t="s">
        <v>969</v>
      </c>
      <c r="AB63" s="79"/>
      <c r="AC63" s="79" t="b">
        <v>0</v>
      </c>
      <c r="AD63" s="79">
        <v>0</v>
      </c>
      <c r="AE63" s="85" t="s">
        <v>1092</v>
      </c>
      <c r="AF63" s="79" t="b">
        <v>0</v>
      </c>
      <c r="AG63" s="79" t="s">
        <v>1115</v>
      </c>
      <c r="AH63" s="79"/>
      <c r="AI63" s="85" t="s">
        <v>1092</v>
      </c>
      <c r="AJ63" s="79" t="b">
        <v>0</v>
      </c>
      <c r="AK63" s="79">
        <v>1</v>
      </c>
      <c r="AL63" s="85" t="s">
        <v>968</v>
      </c>
      <c r="AM63" s="79" t="s">
        <v>1124</v>
      </c>
      <c r="AN63" s="79" t="b">
        <v>0</v>
      </c>
      <c r="AO63" s="85" t="s">
        <v>968</v>
      </c>
      <c r="AP63" s="79" t="s">
        <v>176</v>
      </c>
      <c r="AQ63" s="79">
        <v>0</v>
      </c>
      <c r="AR63" s="79">
        <v>0</v>
      </c>
      <c r="AS63" s="79"/>
      <c r="AT63" s="79"/>
      <c r="AU63" s="79"/>
      <c r="AV63" s="79"/>
      <c r="AW63" s="79"/>
      <c r="AX63" s="79"/>
      <c r="AY63" s="79"/>
      <c r="AZ63" s="79"/>
      <c r="BA63">
        <v>1</v>
      </c>
      <c r="BB63" s="78" t="str">
        <f>REPLACE(INDEX(GroupVertices[Group],MATCH(Edges[[#This Row],[Vertex 1]],GroupVertices[Vertex],0)),1,1,"")</f>
        <v>26</v>
      </c>
      <c r="BC63" s="78" t="str">
        <f>REPLACE(INDEX(GroupVertices[Group],MATCH(Edges[[#This Row],[Vertex 2]],GroupVertices[Vertex],0)),1,1,"")</f>
        <v>26</v>
      </c>
      <c r="BD63" s="48">
        <v>1</v>
      </c>
      <c r="BE63" s="49">
        <v>5.555555555555555</v>
      </c>
      <c r="BF63" s="48">
        <v>0</v>
      </c>
      <c r="BG63" s="49">
        <v>0</v>
      </c>
      <c r="BH63" s="48">
        <v>0</v>
      </c>
      <c r="BI63" s="49">
        <v>0</v>
      </c>
      <c r="BJ63" s="48">
        <v>17</v>
      </c>
      <c r="BK63" s="49">
        <v>94.44444444444444</v>
      </c>
      <c r="BL63" s="48">
        <v>18</v>
      </c>
    </row>
    <row r="64" spans="1:64" ht="15">
      <c r="A64" s="64" t="s">
        <v>257</v>
      </c>
      <c r="B64" s="64" t="s">
        <v>257</v>
      </c>
      <c r="C64" s="65" t="s">
        <v>3354</v>
      </c>
      <c r="D64" s="66">
        <v>3</v>
      </c>
      <c r="E64" s="67" t="s">
        <v>132</v>
      </c>
      <c r="F64" s="68">
        <v>35</v>
      </c>
      <c r="G64" s="65"/>
      <c r="H64" s="69"/>
      <c r="I64" s="70"/>
      <c r="J64" s="70"/>
      <c r="K64" s="34" t="s">
        <v>65</v>
      </c>
      <c r="L64" s="77">
        <v>64</v>
      </c>
      <c r="M64" s="77"/>
      <c r="N64" s="72"/>
      <c r="O64" s="79" t="s">
        <v>176</v>
      </c>
      <c r="P64" s="81">
        <v>43504.179664351854</v>
      </c>
      <c r="Q64" s="79" t="s">
        <v>435</v>
      </c>
      <c r="R64" s="82" t="s">
        <v>536</v>
      </c>
      <c r="S64" s="79" t="s">
        <v>583</v>
      </c>
      <c r="T64" s="79"/>
      <c r="U64" s="82" t="s">
        <v>647</v>
      </c>
      <c r="V64" s="82" t="s">
        <v>647</v>
      </c>
      <c r="W64" s="81">
        <v>43504.179664351854</v>
      </c>
      <c r="X64" s="82" t="s">
        <v>820</v>
      </c>
      <c r="Y64" s="79"/>
      <c r="Z64" s="79"/>
      <c r="AA64" s="85" t="s">
        <v>970</v>
      </c>
      <c r="AB64" s="79"/>
      <c r="AC64" s="79" t="b">
        <v>0</v>
      </c>
      <c r="AD64" s="79">
        <v>0</v>
      </c>
      <c r="AE64" s="85" t="s">
        <v>1092</v>
      </c>
      <c r="AF64" s="79" t="b">
        <v>0</v>
      </c>
      <c r="AG64" s="79" t="s">
        <v>1115</v>
      </c>
      <c r="AH64" s="79"/>
      <c r="AI64" s="85" t="s">
        <v>1092</v>
      </c>
      <c r="AJ64" s="79" t="b">
        <v>0</v>
      </c>
      <c r="AK64" s="79">
        <v>0</v>
      </c>
      <c r="AL64" s="85" t="s">
        <v>1092</v>
      </c>
      <c r="AM64" s="79" t="s">
        <v>1133</v>
      </c>
      <c r="AN64" s="79" t="b">
        <v>0</v>
      </c>
      <c r="AO64" s="85" t="s">
        <v>970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1</v>
      </c>
      <c r="BG64" s="49">
        <v>12.5</v>
      </c>
      <c r="BH64" s="48">
        <v>0</v>
      </c>
      <c r="BI64" s="49">
        <v>0</v>
      </c>
      <c r="BJ64" s="48">
        <v>7</v>
      </c>
      <c r="BK64" s="49">
        <v>87.5</v>
      </c>
      <c r="BL64" s="48">
        <v>8</v>
      </c>
    </row>
    <row r="65" spans="1:64" ht="15">
      <c r="A65" s="64" t="s">
        <v>258</v>
      </c>
      <c r="B65" s="64" t="s">
        <v>258</v>
      </c>
      <c r="C65" s="65" t="s">
        <v>3354</v>
      </c>
      <c r="D65" s="66">
        <v>3</v>
      </c>
      <c r="E65" s="67" t="s">
        <v>132</v>
      </c>
      <c r="F65" s="68">
        <v>35</v>
      </c>
      <c r="G65" s="65"/>
      <c r="H65" s="69"/>
      <c r="I65" s="70"/>
      <c r="J65" s="70"/>
      <c r="K65" s="34" t="s">
        <v>65</v>
      </c>
      <c r="L65" s="77">
        <v>65</v>
      </c>
      <c r="M65" s="77"/>
      <c r="N65" s="72"/>
      <c r="O65" s="79" t="s">
        <v>176</v>
      </c>
      <c r="P65" s="81">
        <v>43504.459189814814</v>
      </c>
      <c r="Q65" s="79" t="s">
        <v>436</v>
      </c>
      <c r="R65" s="82" t="s">
        <v>526</v>
      </c>
      <c r="S65" s="79" t="s">
        <v>577</v>
      </c>
      <c r="T65" s="79"/>
      <c r="U65" s="82" t="s">
        <v>648</v>
      </c>
      <c r="V65" s="82" t="s">
        <v>648</v>
      </c>
      <c r="W65" s="81">
        <v>43504.459189814814</v>
      </c>
      <c r="X65" s="82" t="s">
        <v>821</v>
      </c>
      <c r="Y65" s="79"/>
      <c r="Z65" s="79"/>
      <c r="AA65" s="85" t="s">
        <v>971</v>
      </c>
      <c r="AB65" s="79"/>
      <c r="AC65" s="79" t="b">
        <v>0</v>
      </c>
      <c r="AD65" s="79">
        <v>0</v>
      </c>
      <c r="AE65" s="85" t="s">
        <v>1092</v>
      </c>
      <c r="AF65" s="79" t="b">
        <v>0</v>
      </c>
      <c r="AG65" s="79" t="s">
        <v>1115</v>
      </c>
      <c r="AH65" s="79"/>
      <c r="AI65" s="85" t="s">
        <v>1092</v>
      </c>
      <c r="AJ65" s="79" t="b">
        <v>0</v>
      </c>
      <c r="AK65" s="79">
        <v>0</v>
      </c>
      <c r="AL65" s="85" t="s">
        <v>1092</v>
      </c>
      <c r="AM65" s="79" t="s">
        <v>1126</v>
      </c>
      <c r="AN65" s="79" t="b">
        <v>0</v>
      </c>
      <c r="AO65" s="85" t="s">
        <v>971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5</v>
      </c>
      <c r="BF65" s="48">
        <v>1</v>
      </c>
      <c r="BG65" s="49">
        <v>2.5</v>
      </c>
      <c r="BH65" s="48">
        <v>0</v>
      </c>
      <c r="BI65" s="49">
        <v>0</v>
      </c>
      <c r="BJ65" s="48">
        <v>37</v>
      </c>
      <c r="BK65" s="49">
        <v>92.5</v>
      </c>
      <c r="BL65" s="48">
        <v>40</v>
      </c>
    </row>
    <row r="66" spans="1:64" ht="15">
      <c r="A66" s="64" t="s">
        <v>259</v>
      </c>
      <c r="B66" s="64" t="s">
        <v>259</v>
      </c>
      <c r="C66" s="65" t="s">
        <v>3354</v>
      </c>
      <c r="D66" s="66">
        <v>3</v>
      </c>
      <c r="E66" s="67" t="s">
        <v>132</v>
      </c>
      <c r="F66" s="68">
        <v>35</v>
      </c>
      <c r="G66" s="65"/>
      <c r="H66" s="69"/>
      <c r="I66" s="70"/>
      <c r="J66" s="70"/>
      <c r="K66" s="34" t="s">
        <v>65</v>
      </c>
      <c r="L66" s="77">
        <v>66</v>
      </c>
      <c r="M66" s="77"/>
      <c r="N66" s="72"/>
      <c r="O66" s="79" t="s">
        <v>176</v>
      </c>
      <c r="P66" s="81">
        <v>43504.50342592593</v>
      </c>
      <c r="Q66" s="79" t="s">
        <v>437</v>
      </c>
      <c r="R66" s="79"/>
      <c r="S66" s="79"/>
      <c r="T66" s="79"/>
      <c r="U66" s="82" t="s">
        <v>649</v>
      </c>
      <c r="V66" s="82" t="s">
        <v>649</v>
      </c>
      <c r="W66" s="81">
        <v>43504.50342592593</v>
      </c>
      <c r="X66" s="82" t="s">
        <v>822</v>
      </c>
      <c r="Y66" s="79"/>
      <c r="Z66" s="79"/>
      <c r="AA66" s="85" t="s">
        <v>972</v>
      </c>
      <c r="AB66" s="79"/>
      <c r="AC66" s="79" t="b">
        <v>0</v>
      </c>
      <c r="AD66" s="79">
        <v>0</v>
      </c>
      <c r="AE66" s="85" t="s">
        <v>1092</v>
      </c>
      <c r="AF66" s="79" t="b">
        <v>0</v>
      </c>
      <c r="AG66" s="79" t="s">
        <v>1115</v>
      </c>
      <c r="AH66" s="79"/>
      <c r="AI66" s="85" t="s">
        <v>1092</v>
      </c>
      <c r="AJ66" s="79" t="b">
        <v>0</v>
      </c>
      <c r="AK66" s="79">
        <v>0</v>
      </c>
      <c r="AL66" s="85" t="s">
        <v>1092</v>
      </c>
      <c r="AM66" s="79" t="s">
        <v>1125</v>
      </c>
      <c r="AN66" s="79" t="b">
        <v>0</v>
      </c>
      <c r="AO66" s="85" t="s">
        <v>972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3</v>
      </c>
      <c r="BG66" s="49">
        <v>9.375</v>
      </c>
      <c r="BH66" s="48">
        <v>0</v>
      </c>
      <c r="BI66" s="49">
        <v>0</v>
      </c>
      <c r="BJ66" s="48">
        <v>29</v>
      </c>
      <c r="BK66" s="49">
        <v>90.625</v>
      </c>
      <c r="BL66" s="48">
        <v>32</v>
      </c>
    </row>
    <row r="67" spans="1:64" ht="15">
      <c r="A67" s="64" t="s">
        <v>260</v>
      </c>
      <c r="B67" s="64" t="s">
        <v>262</v>
      </c>
      <c r="C67" s="65" t="s">
        <v>3354</v>
      </c>
      <c r="D67" s="66">
        <v>3</v>
      </c>
      <c r="E67" s="67" t="s">
        <v>132</v>
      </c>
      <c r="F67" s="68">
        <v>35</v>
      </c>
      <c r="G67" s="65"/>
      <c r="H67" s="69"/>
      <c r="I67" s="70"/>
      <c r="J67" s="70"/>
      <c r="K67" s="34" t="s">
        <v>65</v>
      </c>
      <c r="L67" s="77">
        <v>67</v>
      </c>
      <c r="M67" s="77"/>
      <c r="N67" s="72"/>
      <c r="O67" s="79" t="s">
        <v>391</v>
      </c>
      <c r="P67" s="81">
        <v>43504.60240740741</v>
      </c>
      <c r="Q67" s="79" t="s">
        <v>438</v>
      </c>
      <c r="R67" s="79"/>
      <c r="S67" s="79"/>
      <c r="T67" s="79"/>
      <c r="U67" s="79"/>
      <c r="V67" s="82" t="s">
        <v>706</v>
      </c>
      <c r="W67" s="81">
        <v>43504.60240740741</v>
      </c>
      <c r="X67" s="82" t="s">
        <v>823</v>
      </c>
      <c r="Y67" s="79"/>
      <c r="Z67" s="79"/>
      <c r="AA67" s="85" t="s">
        <v>973</v>
      </c>
      <c r="AB67" s="79"/>
      <c r="AC67" s="79" t="b">
        <v>0</v>
      </c>
      <c r="AD67" s="79">
        <v>0</v>
      </c>
      <c r="AE67" s="85" t="s">
        <v>1092</v>
      </c>
      <c r="AF67" s="79" t="b">
        <v>0</v>
      </c>
      <c r="AG67" s="79" t="s">
        <v>1115</v>
      </c>
      <c r="AH67" s="79"/>
      <c r="AI67" s="85" t="s">
        <v>1092</v>
      </c>
      <c r="AJ67" s="79" t="b">
        <v>0</v>
      </c>
      <c r="AK67" s="79">
        <v>20</v>
      </c>
      <c r="AL67" s="85" t="s">
        <v>976</v>
      </c>
      <c r="AM67" s="79" t="s">
        <v>1123</v>
      </c>
      <c r="AN67" s="79" t="b">
        <v>0</v>
      </c>
      <c r="AO67" s="85" t="s">
        <v>976</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260</v>
      </c>
      <c r="B68" s="64" t="s">
        <v>352</v>
      </c>
      <c r="C68" s="65" t="s">
        <v>3354</v>
      </c>
      <c r="D68" s="66">
        <v>3</v>
      </c>
      <c r="E68" s="67" t="s">
        <v>132</v>
      </c>
      <c r="F68" s="68">
        <v>35</v>
      </c>
      <c r="G68" s="65"/>
      <c r="H68" s="69"/>
      <c r="I68" s="70"/>
      <c r="J68" s="70"/>
      <c r="K68" s="34" t="s">
        <v>65</v>
      </c>
      <c r="L68" s="77">
        <v>68</v>
      </c>
      <c r="M68" s="77"/>
      <c r="N68" s="72"/>
      <c r="O68" s="79" t="s">
        <v>391</v>
      </c>
      <c r="P68" s="81">
        <v>43504.60240740741</v>
      </c>
      <c r="Q68" s="79" t="s">
        <v>438</v>
      </c>
      <c r="R68" s="79"/>
      <c r="S68" s="79"/>
      <c r="T68" s="79"/>
      <c r="U68" s="79"/>
      <c r="V68" s="82" t="s">
        <v>706</v>
      </c>
      <c r="W68" s="81">
        <v>43504.60240740741</v>
      </c>
      <c r="X68" s="82" t="s">
        <v>823</v>
      </c>
      <c r="Y68" s="79"/>
      <c r="Z68" s="79"/>
      <c r="AA68" s="85" t="s">
        <v>973</v>
      </c>
      <c r="AB68" s="79"/>
      <c r="AC68" s="79" t="b">
        <v>0</v>
      </c>
      <c r="AD68" s="79">
        <v>0</v>
      </c>
      <c r="AE68" s="85" t="s">
        <v>1092</v>
      </c>
      <c r="AF68" s="79" t="b">
        <v>0</v>
      </c>
      <c r="AG68" s="79" t="s">
        <v>1115</v>
      </c>
      <c r="AH68" s="79"/>
      <c r="AI68" s="85" t="s">
        <v>1092</v>
      </c>
      <c r="AJ68" s="79" t="b">
        <v>0</v>
      </c>
      <c r="AK68" s="79">
        <v>20</v>
      </c>
      <c r="AL68" s="85" t="s">
        <v>976</v>
      </c>
      <c r="AM68" s="79" t="s">
        <v>1123</v>
      </c>
      <c r="AN68" s="79" t="b">
        <v>0</v>
      </c>
      <c r="AO68" s="85" t="s">
        <v>976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260</v>
      </c>
      <c r="B69" s="64" t="s">
        <v>353</v>
      </c>
      <c r="C69" s="65" t="s">
        <v>3354</v>
      </c>
      <c r="D69" s="66">
        <v>3</v>
      </c>
      <c r="E69" s="67" t="s">
        <v>132</v>
      </c>
      <c r="F69" s="68">
        <v>35</v>
      </c>
      <c r="G69" s="65"/>
      <c r="H69" s="69"/>
      <c r="I69" s="70"/>
      <c r="J69" s="70"/>
      <c r="K69" s="34" t="s">
        <v>65</v>
      </c>
      <c r="L69" s="77">
        <v>69</v>
      </c>
      <c r="M69" s="77"/>
      <c r="N69" s="72"/>
      <c r="O69" s="79" t="s">
        <v>391</v>
      </c>
      <c r="P69" s="81">
        <v>43504.60240740741</v>
      </c>
      <c r="Q69" s="79" t="s">
        <v>438</v>
      </c>
      <c r="R69" s="79"/>
      <c r="S69" s="79"/>
      <c r="T69" s="79"/>
      <c r="U69" s="79"/>
      <c r="V69" s="82" t="s">
        <v>706</v>
      </c>
      <c r="W69" s="81">
        <v>43504.60240740741</v>
      </c>
      <c r="X69" s="82" t="s">
        <v>823</v>
      </c>
      <c r="Y69" s="79"/>
      <c r="Z69" s="79"/>
      <c r="AA69" s="85" t="s">
        <v>973</v>
      </c>
      <c r="AB69" s="79"/>
      <c r="AC69" s="79" t="b">
        <v>0</v>
      </c>
      <c r="AD69" s="79">
        <v>0</v>
      </c>
      <c r="AE69" s="85" t="s">
        <v>1092</v>
      </c>
      <c r="AF69" s="79" t="b">
        <v>0</v>
      </c>
      <c r="AG69" s="79" t="s">
        <v>1115</v>
      </c>
      <c r="AH69" s="79"/>
      <c r="AI69" s="85" t="s">
        <v>1092</v>
      </c>
      <c r="AJ69" s="79" t="b">
        <v>0</v>
      </c>
      <c r="AK69" s="79">
        <v>20</v>
      </c>
      <c r="AL69" s="85" t="s">
        <v>976</v>
      </c>
      <c r="AM69" s="79" t="s">
        <v>1123</v>
      </c>
      <c r="AN69" s="79" t="b">
        <v>0</v>
      </c>
      <c r="AO69" s="85" t="s">
        <v>976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260</v>
      </c>
      <c r="B70" s="64" t="s">
        <v>354</v>
      </c>
      <c r="C70" s="65" t="s">
        <v>3354</v>
      </c>
      <c r="D70" s="66">
        <v>3</v>
      </c>
      <c r="E70" s="67" t="s">
        <v>132</v>
      </c>
      <c r="F70" s="68">
        <v>35</v>
      </c>
      <c r="G70" s="65"/>
      <c r="H70" s="69"/>
      <c r="I70" s="70"/>
      <c r="J70" s="70"/>
      <c r="K70" s="34" t="s">
        <v>65</v>
      </c>
      <c r="L70" s="77">
        <v>70</v>
      </c>
      <c r="M70" s="77"/>
      <c r="N70" s="72"/>
      <c r="O70" s="79" t="s">
        <v>391</v>
      </c>
      <c r="P70" s="81">
        <v>43504.60240740741</v>
      </c>
      <c r="Q70" s="79" t="s">
        <v>438</v>
      </c>
      <c r="R70" s="79"/>
      <c r="S70" s="79"/>
      <c r="T70" s="79"/>
      <c r="U70" s="79"/>
      <c r="V70" s="82" t="s">
        <v>706</v>
      </c>
      <c r="W70" s="81">
        <v>43504.60240740741</v>
      </c>
      <c r="X70" s="82" t="s">
        <v>823</v>
      </c>
      <c r="Y70" s="79"/>
      <c r="Z70" s="79"/>
      <c r="AA70" s="85" t="s">
        <v>973</v>
      </c>
      <c r="AB70" s="79"/>
      <c r="AC70" s="79" t="b">
        <v>0</v>
      </c>
      <c r="AD70" s="79">
        <v>0</v>
      </c>
      <c r="AE70" s="85" t="s">
        <v>1092</v>
      </c>
      <c r="AF70" s="79" t="b">
        <v>0</v>
      </c>
      <c r="AG70" s="79" t="s">
        <v>1115</v>
      </c>
      <c r="AH70" s="79"/>
      <c r="AI70" s="85" t="s">
        <v>1092</v>
      </c>
      <c r="AJ70" s="79" t="b">
        <v>0</v>
      </c>
      <c r="AK70" s="79">
        <v>20</v>
      </c>
      <c r="AL70" s="85" t="s">
        <v>976</v>
      </c>
      <c r="AM70" s="79" t="s">
        <v>1123</v>
      </c>
      <c r="AN70" s="79" t="b">
        <v>0</v>
      </c>
      <c r="AO70" s="85" t="s">
        <v>976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260</v>
      </c>
      <c r="B71" s="64" t="s">
        <v>263</v>
      </c>
      <c r="C71" s="65" t="s">
        <v>3354</v>
      </c>
      <c r="D71" s="66">
        <v>3</v>
      </c>
      <c r="E71" s="67" t="s">
        <v>132</v>
      </c>
      <c r="F71" s="68">
        <v>35</v>
      </c>
      <c r="G71" s="65"/>
      <c r="H71" s="69"/>
      <c r="I71" s="70"/>
      <c r="J71" s="70"/>
      <c r="K71" s="34" t="s">
        <v>65</v>
      </c>
      <c r="L71" s="77">
        <v>71</v>
      </c>
      <c r="M71" s="77"/>
      <c r="N71" s="72"/>
      <c r="O71" s="79" t="s">
        <v>391</v>
      </c>
      <c r="P71" s="81">
        <v>43504.60240740741</v>
      </c>
      <c r="Q71" s="79" t="s">
        <v>438</v>
      </c>
      <c r="R71" s="79"/>
      <c r="S71" s="79"/>
      <c r="T71" s="79"/>
      <c r="U71" s="79"/>
      <c r="V71" s="82" t="s">
        <v>706</v>
      </c>
      <c r="W71" s="81">
        <v>43504.60240740741</v>
      </c>
      <c r="X71" s="82" t="s">
        <v>823</v>
      </c>
      <c r="Y71" s="79"/>
      <c r="Z71" s="79"/>
      <c r="AA71" s="85" t="s">
        <v>973</v>
      </c>
      <c r="AB71" s="79"/>
      <c r="AC71" s="79" t="b">
        <v>0</v>
      </c>
      <c r="AD71" s="79">
        <v>0</v>
      </c>
      <c r="AE71" s="85" t="s">
        <v>1092</v>
      </c>
      <c r="AF71" s="79" t="b">
        <v>0</v>
      </c>
      <c r="AG71" s="79" t="s">
        <v>1115</v>
      </c>
      <c r="AH71" s="79"/>
      <c r="AI71" s="85" t="s">
        <v>1092</v>
      </c>
      <c r="AJ71" s="79" t="b">
        <v>0</v>
      </c>
      <c r="AK71" s="79">
        <v>20</v>
      </c>
      <c r="AL71" s="85" t="s">
        <v>976</v>
      </c>
      <c r="AM71" s="79" t="s">
        <v>1123</v>
      </c>
      <c r="AN71" s="79" t="b">
        <v>0</v>
      </c>
      <c r="AO71" s="85" t="s">
        <v>976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2</v>
      </c>
      <c r="BE71" s="49">
        <v>9.523809523809524</v>
      </c>
      <c r="BF71" s="48">
        <v>1</v>
      </c>
      <c r="BG71" s="49">
        <v>4.761904761904762</v>
      </c>
      <c r="BH71" s="48">
        <v>0</v>
      </c>
      <c r="BI71" s="49">
        <v>0</v>
      </c>
      <c r="BJ71" s="48">
        <v>18</v>
      </c>
      <c r="BK71" s="49">
        <v>85.71428571428571</v>
      </c>
      <c r="BL71" s="48">
        <v>21</v>
      </c>
    </row>
    <row r="72" spans="1:64" ht="15">
      <c r="A72" s="64" t="s">
        <v>261</v>
      </c>
      <c r="B72" s="64" t="s">
        <v>262</v>
      </c>
      <c r="C72" s="65" t="s">
        <v>3354</v>
      </c>
      <c r="D72" s="66">
        <v>3</v>
      </c>
      <c r="E72" s="67" t="s">
        <v>132</v>
      </c>
      <c r="F72" s="68">
        <v>35</v>
      </c>
      <c r="G72" s="65"/>
      <c r="H72" s="69"/>
      <c r="I72" s="70"/>
      <c r="J72" s="70"/>
      <c r="K72" s="34" t="s">
        <v>65</v>
      </c>
      <c r="L72" s="77">
        <v>72</v>
      </c>
      <c r="M72" s="77"/>
      <c r="N72" s="72"/>
      <c r="O72" s="79" t="s">
        <v>391</v>
      </c>
      <c r="P72" s="81">
        <v>43504.60542824074</v>
      </c>
      <c r="Q72" s="79" t="s">
        <v>438</v>
      </c>
      <c r="R72" s="79"/>
      <c r="S72" s="79"/>
      <c r="T72" s="79"/>
      <c r="U72" s="79"/>
      <c r="V72" s="82" t="s">
        <v>707</v>
      </c>
      <c r="W72" s="81">
        <v>43504.60542824074</v>
      </c>
      <c r="X72" s="82" t="s">
        <v>824</v>
      </c>
      <c r="Y72" s="79"/>
      <c r="Z72" s="79"/>
      <c r="AA72" s="85" t="s">
        <v>974</v>
      </c>
      <c r="AB72" s="79"/>
      <c r="AC72" s="79" t="b">
        <v>0</v>
      </c>
      <c r="AD72" s="79">
        <v>0</v>
      </c>
      <c r="AE72" s="85" t="s">
        <v>1092</v>
      </c>
      <c r="AF72" s="79" t="b">
        <v>0</v>
      </c>
      <c r="AG72" s="79" t="s">
        <v>1115</v>
      </c>
      <c r="AH72" s="79"/>
      <c r="AI72" s="85" t="s">
        <v>1092</v>
      </c>
      <c r="AJ72" s="79" t="b">
        <v>0</v>
      </c>
      <c r="AK72" s="79">
        <v>20</v>
      </c>
      <c r="AL72" s="85" t="s">
        <v>976</v>
      </c>
      <c r="AM72" s="79" t="s">
        <v>1123</v>
      </c>
      <c r="AN72" s="79" t="b">
        <v>0</v>
      </c>
      <c r="AO72" s="85" t="s">
        <v>976</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261</v>
      </c>
      <c r="B73" s="64" t="s">
        <v>352</v>
      </c>
      <c r="C73" s="65" t="s">
        <v>3354</v>
      </c>
      <c r="D73" s="66">
        <v>3</v>
      </c>
      <c r="E73" s="67" t="s">
        <v>132</v>
      </c>
      <c r="F73" s="68">
        <v>35</v>
      </c>
      <c r="G73" s="65"/>
      <c r="H73" s="69"/>
      <c r="I73" s="70"/>
      <c r="J73" s="70"/>
      <c r="K73" s="34" t="s">
        <v>65</v>
      </c>
      <c r="L73" s="77">
        <v>73</v>
      </c>
      <c r="M73" s="77"/>
      <c r="N73" s="72"/>
      <c r="O73" s="79" t="s">
        <v>391</v>
      </c>
      <c r="P73" s="81">
        <v>43504.60542824074</v>
      </c>
      <c r="Q73" s="79" t="s">
        <v>438</v>
      </c>
      <c r="R73" s="79"/>
      <c r="S73" s="79"/>
      <c r="T73" s="79"/>
      <c r="U73" s="79"/>
      <c r="V73" s="82" t="s">
        <v>707</v>
      </c>
      <c r="W73" s="81">
        <v>43504.60542824074</v>
      </c>
      <c r="X73" s="82" t="s">
        <v>824</v>
      </c>
      <c r="Y73" s="79"/>
      <c r="Z73" s="79"/>
      <c r="AA73" s="85" t="s">
        <v>974</v>
      </c>
      <c r="AB73" s="79"/>
      <c r="AC73" s="79" t="b">
        <v>0</v>
      </c>
      <c r="AD73" s="79">
        <v>0</v>
      </c>
      <c r="AE73" s="85" t="s">
        <v>1092</v>
      </c>
      <c r="AF73" s="79" t="b">
        <v>0</v>
      </c>
      <c r="AG73" s="79" t="s">
        <v>1115</v>
      </c>
      <c r="AH73" s="79"/>
      <c r="AI73" s="85" t="s">
        <v>1092</v>
      </c>
      <c r="AJ73" s="79" t="b">
        <v>0</v>
      </c>
      <c r="AK73" s="79">
        <v>20</v>
      </c>
      <c r="AL73" s="85" t="s">
        <v>976</v>
      </c>
      <c r="AM73" s="79" t="s">
        <v>1123</v>
      </c>
      <c r="AN73" s="79" t="b">
        <v>0</v>
      </c>
      <c r="AO73" s="85" t="s">
        <v>976</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261</v>
      </c>
      <c r="B74" s="64" t="s">
        <v>353</v>
      </c>
      <c r="C74" s="65" t="s">
        <v>3354</v>
      </c>
      <c r="D74" s="66">
        <v>3</v>
      </c>
      <c r="E74" s="67" t="s">
        <v>132</v>
      </c>
      <c r="F74" s="68">
        <v>35</v>
      </c>
      <c r="G74" s="65"/>
      <c r="H74" s="69"/>
      <c r="I74" s="70"/>
      <c r="J74" s="70"/>
      <c r="K74" s="34" t="s">
        <v>65</v>
      </c>
      <c r="L74" s="77">
        <v>74</v>
      </c>
      <c r="M74" s="77"/>
      <c r="N74" s="72"/>
      <c r="O74" s="79" t="s">
        <v>391</v>
      </c>
      <c r="P74" s="81">
        <v>43504.60542824074</v>
      </c>
      <c r="Q74" s="79" t="s">
        <v>438</v>
      </c>
      <c r="R74" s="79"/>
      <c r="S74" s="79"/>
      <c r="T74" s="79"/>
      <c r="U74" s="79"/>
      <c r="V74" s="82" t="s">
        <v>707</v>
      </c>
      <c r="W74" s="81">
        <v>43504.60542824074</v>
      </c>
      <c r="X74" s="82" t="s">
        <v>824</v>
      </c>
      <c r="Y74" s="79"/>
      <c r="Z74" s="79"/>
      <c r="AA74" s="85" t="s">
        <v>974</v>
      </c>
      <c r="AB74" s="79"/>
      <c r="AC74" s="79" t="b">
        <v>0</v>
      </c>
      <c r="AD74" s="79">
        <v>0</v>
      </c>
      <c r="AE74" s="85" t="s">
        <v>1092</v>
      </c>
      <c r="AF74" s="79" t="b">
        <v>0</v>
      </c>
      <c r="AG74" s="79" t="s">
        <v>1115</v>
      </c>
      <c r="AH74" s="79"/>
      <c r="AI74" s="85" t="s">
        <v>1092</v>
      </c>
      <c r="AJ74" s="79" t="b">
        <v>0</v>
      </c>
      <c r="AK74" s="79">
        <v>20</v>
      </c>
      <c r="AL74" s="85" t="s">
        <v>976</v>
      </c>
      <c r="AM74" s="79" t="s">
        <v>1123</v>
      </c>
      <c r="AN74" s="79" t="b">
        <v>0</v>
      </c>
      <c r="AO74" s="85" t="s">
        <v>976</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261</v>
      </c>
      <c r="B75" s="64" t="s">
        <v>354</v>
      </c>
      <c r="C75" s="65" t="s">
        <v>3354</v>
      </c>
      <c r="D75" s="66">
        <v>3</v>
      </c>
      <c r="E75" s="67" t="s">
        <v>132</v>
      </c>
      <c r="F75" s="68">
        <v>35</v>
      </c>
      <c r="G75" s="65"/>
      <c r="H75" s="69"/>
      <c r="I75" s="70"/>
      <c r="J75" s="70"/>
      <c r="K75" s="34" t="s">
        <v>65</v>
      </c>
      <c r="L75" s="77">
        <v>75</v>
      </c>
      <c r="M75" s="77"/>
      <c r="N75" s="72"/>
      <c r="O75" s="79" t="s">
        <v>391</v>
      </c>
      <c r="P75" s="81">
        <v>43504.60542824074</v>
      </c>
      <c r="Q75" s="79" t="s">
        <v>438</v>
      </c>
      <c r="R75" s="79"/>
      <c r="S75" s="79"/>
      <c r="T75" s="79"/>
      <c r="U75" s="79"/>
      <c r="V75" s="82" t="s">
        <v>707</v>
      </c>
      <c r="W75" s="81">
        <v>43504.60542824074</v>
      </c>
      <c r="X75" s="82" t="s">
        <v>824</v>
      </c>
      <c r="Y75" s="79"/>
      <c r="Z75" s="79"/>
      <c r="AA75" s="85" t="s">
        <v>974</v>
      </c>
      <c r="AB75" s="79"/>
      <c r="AC75" s="79" t="b">
        <v>0</v>
      </c>
      <c r="AD75" s="79">
        <v>0</v>
      </c>
      <c r="AE75" s="85" t="s">
        <v>1092</v>
      </c>
      <c r="AF75" s="79" t="b">
        <v>0</v>
      </c>
      <c r="AG75" s="79" t="s">
        <v>1115</v>
      </c>
      <c r="AH75" s="79"/>
      <c r="AI75" s="85" t="s">
        <v>1092</v>
      </c>
      <c r="AJ75" s="79" t="b">
        <v>0</v>
      </c>
      <c r="AK75" s="79">
        <v>20</v>
      </c>
      <c r="AL75" s="85" t="s">
        <v>976</v>
      </c>
      <c r="AM75" s="79" t="s">
        <v>1123</v>
      </c>
      <c r="AN75" s="79" t="b">
        <v>0</v>
      </c>
      <c r="AO75" s="85" t="s">
        <v>976</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261</v>
      </c>
      <c r="B76" s="64" t="s">
        <v>263</v>
      </c>
      <c r="C76" s="65" t="s">
        <v>3354</v>
      </c>
      <c r="D76" s="66">
        <v>3</v>
      </c>
      <c r="E76" s="67" t="s">
        <v>132</v>
      </c>
      <c r="F76" s="68">
        <v>35</v>
      </c>
      <c r="G76" s="65"/>
      <c r="H76" s="69"/>
      <c r="I76" s="70"/>
      <c r="J76" s="70"/>
      <c r="K76" s="34" t="s">
        <v>65</v>
      </c>
      <c r="L76" s="77">
        <v>76</v>
      </c>
      <c r="M76" s="77"/>
      <c r="N76" s="72"/>
      <c r="O76" s="79" t="s">
        <v>391</v>
      </c>
      <c r="P76" s="81">
        <v>43504.60542824074</v>
      </c>
      <c r="Q76" s="79" t="s">
        <v>438</v>
      </c>
      <c r="R76" s="79"/>
      <c r="S76" s="79"/>
      <c r="T76" s="79"/>
      <c r="U76" s="79"/>
      <c r="V76" s="82" t="s">
        <v>707</v>
      </c>
      <c r="W76" s="81">
        <v>43504.60542824074</v>
      </c>
      <c r="X76" s="82" t="s">
        <v>824</v>
      </c>
      <c r="Y76" s="79"/>
      <c r="Z76" s="79"/>
      <c r="AA76" s="85" t="s">
        <v>974</v>
      </c>
      <c r="AB76" s="79"/>
      <c r="AC76" s="79" t="b">
        <v>0</v>
      </c>
      <c r="AD76" s="79">
        <v>0</v>
      </c>
      <c r="AE76" s="85" t="s">
        <v>1092</v>
      </c>
      <c r="AF76" s="79" t="b">
        <v>0</v>
      </c>
      <c r="AG76" s="79" t="s">
        <v>1115</v>
      </c>
      <c r="AH76" s="79"/>
      <c r="AI76" s="85" t="s">
        <v>1092</v>
      </c>
      <c r="AJ76" s="79" t="b">
        <v>0</v>
      </c>
      <c r="AK76" s="79">
        <v>20</v>
      </c>
      <c r="AL76" s="85" t="s">
        <v>976</v>
      </c>
      <c r="AM76" s="79" t="s">
        <v>1123</v>
      </c>
      <c r="AN76" s="79" t="b">
        <v>0</v>
      </c>
      <c r="AO76" s="85" t="s">
        <v>976</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2</v>
      </c>
      <c r="BE76" s="49">
        <v>9.523809523809524</v>
      </c>
      <c r="BF76" s="48">
        <v>1</v>
      </c>
      <c r="BG76" s="49">
        <v>4.761904761904762</v>
      </c>
      <c r="BH76" s="48">
        <v>0</v>
      </c>
      <c r="BI76" s="49">
        <v>0</v>
      </c>
      <c r="BJ76" s="48">
        <v>18</v>
      </c>
      <c r="BK76" s="49">
        <v>85.71428571428571</v>
      </c>
      <c r="BL76" s="48">
        <v>21</v>
      </c>
    </row>
    <row r="77" spans="1:64" ht="15">
      <c r="A77" s="64" t="s">
        <v>262</v>
      </c>
      <c r="B77" s="64" t="s">
        <v>262</v>
      </c>
      <c r="C77" s="65" t="s">
        <v>3354</v>
      </c>
      <c r="D77" s="66">
        <v>3</v>
      </c>
      <c r="E77" s="67" t="s">
        <v>132</v>
      </c>
      <c r="F77" s="68">
        <v>35</v>
      </c>
      <c r="G77" s="65"/>
      <c r="H77" s="69"/>
      <c r="I77" s="70"/>
      <c r="J77" s="70"/>
      <c r="K77" s="34" t="s">
        <v>65</v>
      </c>
      <c r="L77" s="77">
        <v>77</v>
      </c>
      <c r="M77" s="77"/>
      <c r="N77" s="72"/>
      <c r="O77" s="79" t="s">
        <v>176</v>
      </c>
      <c r="P77" s="81">
        <v>43478.80951388889</v>
      </c>
      <c r="Q77" s="79" t="s">
        <v>439</v>
      </c>
      <c r="R77" s="79"/>
      <c r="S77" s="79"/>
      <c r="T77" s="79"/>
      <c r="U77" s="82" t="s">
        <v>650</v>
      </c>
      <c r="V77" s="82" t="s">
        <v>650</v>
      </c>
      <c r="W77" s="81">
        <v>43478.80951388889</v>
      </c>
      <c r="X77" s="82" t="s">
        <v>825</v>
      </c>
      <c r="Y77" s="79"/>
      <c r="Z77" s="79"/>
      <c r="AA77" s="85" t="s">
        <v>975</v>
      </c>
      <c r="AB77" s="79"/>
      <c r="AC77" s="79" t="b">
        <v>0</v>
      </c>
      <c r="AD77" s="79">
        <v>2428</v>
      </c>
      <c r="AE77" s="85" t="s">
        <v>1092</v>
      </c>
      <c r="AF77" s="79" t="b">
        <v>0</v>
      </c>
      <c r="AG77" s="79" t="s">
        <v>1115</v>
      </c>
      <c r="AH77" s="79"/>
      <c r="AI77" s="85" t="s">
        <v>1092</v>
      </c>
      <c r="AJ77" s="79" t="b">
        <v>0</v>
      </c>
      <c r="AK77" s="79">
        <v>482</v>
      </c>
      <c r="AL77" s="85" t="s">
        <v>1092</v>
      </c>
      <c r="AM77" s="79" t="s">
        <v>1134</v>
      </c>
      <c r="AN77" s="79" t="b">
        <v>0</v>
      </c>
      <c r="AO77" s="85" t="s">
        <v>975</v>
      </c>
      <c r="AP77" s="79" t="s">
        <v>1141</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2</v>
      </c>
      <c r="BE77" s="49">
        <v>5</v>
      </c>
      <c r="BF77" s="48">
        <v>1</v>
      </c>
      <c r="BG77" s="49">
        <v>2.5</v>
      </c>
      <c r="BH77" s="48">
        <v>0</v>
      </c>
      <c r="BI77" s="49">
        <v>0</v>
      </c>
      <c r="BJ77" s="48">
        <v>37</v>
      </c>
      <c r="BK77" s="49">
        <v>92.5</v>
      </c>
      <c r="BL77" s="48">
        <v>40</v>
      </c>
    </row>
    <row r="78" spans="1:64" ht="15">
      <c r="A78" s="64" t="s">
        <v>263</v>
      </c>
      <c r="B78" s="64" t="s">
        <v>262</v>
      </c>
      <c r="C78" s="65" t="s">
        <v>3354</v>
      </c>
      <c r="D78" s="66">
        <v>3</v>
      </c>
      <c r="E78" s="67" t="s">
        <v>132</v>
      </c>
      <c r="F78" s="68">
        <v>35</v>
      </c>
      <c r="G78" s="65"/>
      <c r="H78" s="69"/>
      <c r="I78" s="70"/>
      <c r="J78" s="70"/>
      <c r="K78" s="34" t="s">
        <v>65</v>
      </c>
      <c r="L78" s="77">
        <v>78</v>
      </c>
      <c r="M78" s="77"/>
      <c r="N78" s="72"/>
      <c r="O78" s="79" t="s">
        <v>391</v>
      </c>
      <c r="P78" s="81">
        <v>43479.55981481481</v>
      </c>
      <c r="Q78" s="79" t="s">
        <v>440</v>
      </c>
      <c r="R78" s="82" t="s">
        <v>537</v>
      </c>
      <c r="S78" s="79" t="s">
        <v>584</v>
      </c>
      <c r="T78" s="79"/>
      <c r="U78" s="82" t="s">
        <v>651</v>
      </c>
      <c r="V78" s="82" t="s">
        <v>651</v>
      </c>
      <c r="W78" s="81">
        <v>43479.55981481481</v>
      </c>
      <c r="X78" s="82" t="s">
        <v>826</v>
      </c>
      <c r="Y78" s="79"/>
      <c r="Z78" s="79"/>
      <c r="AA78" s="85" t="s">
        <v>976</v>
      </c>
      <c r="AB78" s="79"/>
      <c r="AC78" s="79" t="b">
        <v>0</v>
      </c>
      <c r="AD78" s="79">
        <v>38</v>
      </c>
      <c r="AE78" s="85" t="s">
        <v>1092</v>
      </c>
      <c r="AF78" s="79" t="b">
        <v>0</v>
      </c>
      <c r="AG78" s="79" t="s">
        <v>1115</v>
      </c>
      <c r="AH78" s="79"/>
      <c r="AI78" s="85" t="s">
        <v>1092</v>
      </c>
      <c r="AJ78" s="79" t="b">
        <v>0</v>
      </c>
      <c r="AK78" s="79">
        <v>20</v>
      </c>
      <c r="AL78" s="85" t="s">
        <v>1092</v>
      </c>
      <c r="AM78" s="79" t="s">
        <v>1126</v>
      </c>
      <c r="AN78" s="79" t="b">
        <v>0</v>
      </c>
      <c r="AO78" s="85" t="s">
        <v>976</v>
      </c>
      <c r="AP78" s="79" t="s">
        <v>1141</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264</v>
      </c>
      <c r="B79" s="64" t="s">
        <v>262</v>
      </c>
      <c r="C79" s="65" t="s">
        <v>3354</v>
      </c>
      <c r="D79" s="66">
        <v>3</v>
      </c>
      <c r="E79" s="67" t="s">
        <v>132</v>
      </c>
      <c r="F79" s="68">
        <v>35</v>
      </c>
      <c r="G79" s="65"/>
      <c r="H79" s="69"/>
      <c r="I79" s="70"/>
      <c r="J79" s="70"/>
      <c r="K79" s="34" t="s">
        <v>65</v>
      </c>
      <c r="L79" s="77">
        <v>79</v>
      </c>
      <c r="M79" s="77"/>
      <c r="N79" s="72"/>
      <c r="O79" s="79" t="s">
        <v>391</v>
      </c>
      <c r="P79" s="81">
        <v>43504.63079861111</v>
      </c>
      <c r="Q79" s="79" t="s">
        <v>438</v>
      </c>
      <c r="R79" s="79"/>
      <c r="S79" s="79"/>
      <c r="T79" s="79"/>
      <c r="U79" s="79"/>
      <c r="V79" s="82" t="s">
        <v>708</v>
      </c>
      <c r="W79" s="81">
        <v>43504.63079861111</v>
      </c>
      <c r="X79" s="82" t="s">
        <v>827</v>
      </c>
      <c r="Y79" s="79"/>
      <c r="Z79" s="79"/>
      <c r="AA79" s="85" t="s">
        <v>977</v>
      </c>
      <c r="AB79" s="79"/>
      <c r="AC79" s="79" t="b">
        <v>0</v>
      </c>
      <c r="AD79" s="79">
        <v>0</v>
      </c>
      <c r="AE79" s="85" t="s">
        <v>1092</v>
      </c>
      <c r="AF79" s="79" t="b">
        <v>0</v>
      </c>
      <c r="AG79" s="79" t="s">
        <v>1115</v>
      </c>
      <c r="AH79" s="79"/>
      <c r="AI79" s="85" t="s">
        <v>1092</v>
      </c>
      <c r="AJ79" s="79" t="b">
        <v>0</v>
      </c>
      <c r="AK79" s="79">
        <v>20</v>
      </c>
      <c r="AL79" s="85" t="s">
        <v>976</v>
      </c>
      <c r="AM79" s="79" t="s">
        <v>1123</v>
      </c>
      <c r="AN79" s="79" t="b">
        <v>0</v>
      </c>
      <c r="AO79" s="85" t="s">
        <v>976</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263</v>
      </c>
      <c r="B80" s="64" t="s">
        <v>352</v>
      </c>
      <c r="C80" s="65" t="s">
        <v>3354</v>
      </c>
      <c r="D80" s="66">
        <v>3</v>
      </c>
      <c r="E80" s="67" t="s">
        <v>132</v>
      </c>
      <c r="F80" s="68">
        <v>35</v>
      </c>
      <c r="G80" s="65"/>
      <c r="H80" s="69"/>
      <c r="I80" s="70"/>
      <c r="J80" s="70"/>
      <c r="K80" s="34" t="s">
        <v>65</v>
      </c>
      <c r="L80" s="77">
        <v>80</v>
      </c>
      <c r="M80" s="77"/>
      <c r="N80" s="72"/>
      <c r="O80" s="79" t="s">
        <v>391</v>
      </c>
      <c r="P80" s="81">
        <v>43479.55981481481</v>
      </c>
      <c r="Q80" s="79" t="s">
        <v>440</v>
      </c>
      <c r="R80" s="82" t="s">
        <v>537</v>
      </c>
      <c r="S80" s="79" t="s">
        <v>584</v>
      </c>
      <c r="T80" s="79"/>
      <c r="U80" s="82" t="s">
        <v>651</v>
      </c>
      <c r="V80" s="82" t="s">
        <v>651</v>
      </c>
      <c r="W80" s="81">
        <v>43479.55981481481</v>
      </c>
      <c r="X80" s="82" t="s">
        <v>826</v>
      </c>
      <c r="Y80" s="79"/>
      <c r="Z80" s="79"/>
      <c r="AA80" s="85" t="s">
        <v>976</v>
      </c>
      <c r="AB80" s="79"/>
      <c r="AC80" s="79" t="b">
        <v>0</v>
      </c>
      <c r="AD80" s="79">
        <v>38</v>
      </c>
      <c r="AE80" s="85" t="s">
        <v>1092</v>
      </c>
      <c r="AF80" s="79" t="b">
        <v>0</v>
      </c>
      <c r="AG80" s="79" t="s">
        <v>1115</v>
      </c>
      <c r="AH80" s="79"/>
      <c r="AI80" s="85" t="s">
        <v>1092</v>
      </c>
      <c r="AJ80" s="79" t="b">
        <v>0</v>
      </c>
      <c r="AK80" s="79">
        <v>20</v>
      </c>
      <c r="AL80" s="85" t="s">
        <v>1092</v>
      </c>
      <c r="AM80" s="79" t="s">
        <v>1126</v>
      </c>
      <c r="AN80" s="79" t="b">
        <v>0</v>
      </c>
      <c r="AO80" s="85" t="s">
        <v>976</v>
      </c>
      <c r="AP80" s="79" t="s">
        <v>1141</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264</v>
      </c>
      <c r="B81" s="64" t="s">
        <v>352</v>
      </c>
      <c r="C81" s="65" t="s">
        <v>3354</v>
      </c>
      <c r="D81" s="66">
        <v>3</v>
      </c>
      <c r="E81" s="67" t="s">
        <v>132</v>
      </c>
      <c r="F81" s="68">
        <v>35</v>
      </c>
      <c r="G81" s="65"/>
      <c r="H81" s="69"/>
      <c r="I81" s="70"/>
      <c r="J81" s="70"/>
      <c r="K81" s="34" t="s">
        <v>65</v>
      </c>
      <c r="L81" s="77">
        <v>81</v>
      </c>
      <c r="M81" s="77"/>
      <c r="N81" s="72"/>
      <c r="O81" s="79" t="s">
        <v>391</v>
      </c>
      <c r="P81" s="81">
        <v>43504.63079861111</v>
      </c>
      <c r="Q81" s="79" t="s">
        <v>438</v>
      </c>
      <c r="R81" s="79"/>
      <c r="S81" s="79"/>
      <c r="T81" s="79"/>
      <c r="U81" s="79"/>
      <c r="V81" s="82" t="s">
        <v>708</v>
      </c>
      <c r="W81" s="81">
        <v>43504.63079861111</v>
      </c>
      <c r="X81" s="82" t="s">
        <v>827</v>
      </c>
      <c r="Y81" s="79"/>
      <c r="Z81" s="79"/>
      <c r="AA81" s="85" t="s">
        <v>977</v>
      </c>
      <c r="AB81" s="79"/>
      <c r="AC81" s="79" t="b">
        <v>0</v>
      </c>
      <c r="AD81" s="79">
        <v>0</v>
      </c>
      <c r="AE81" s="85" t="s">
        <v>1092</v>
      </c>
      <c r="AF81" s="79" t="b">
        <v>0</v>
      </c>
      <c r="AG81" s="79" t="s">
        <v>1115</v>
      </c>
      <c r="AH81" s="79"/>
      <c r="AI81" s="85" t="s">
        <v>1092</v>
      </c>
      <c r="AJ81" s="79" t="b">
        <v>0</v>
      </c>
      <c r="AK81" s="79">
        <v>20</v>
      </c>
      <c r="AL81" s="85" t="s">
        <v>976</v>
      </c>
      <c r="AM81" s="79" t="s">
        <v>1123</v>
      </c>
      <c r="AN81" s="79" t="b">
        <v>0</v>
      </c>
      <c r="AO81" s="85" t="s">
        <v>976</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263</v>
      </c>
      <c r="B82" s="64" t="s">
        <v>353</v>
      </c>
      <c r="C82" s="65" t="s">
        <v>3354</v>
      </c>
      <c r="D82" s="66">
        <v>3</v>
      </c>
      <c r="E82" s="67" t="s">
        <v>132</v>
      </c>
      <c r="F82" s="68">
        <v>35</v>
      </c>
      <c r="G82" s="65"/>
      <c r="H82" s="69"/>
      <c r="I82" s="70"/>
      <c r="J82" s="70"/>
      <c r="K82" s="34" t="s">
        <v>65</v>
      </c>
      <c r="L82" s="77">
        <v>82</v>
      </c>
      <c r="M82" s="77"/>
      <c r="N82" s="72"/>
      <c r="O82" s="79" t="s">
        <v>391</v>
      </c>
      <c r="P82" s="81">
        <v>43479.55981481481</v>
      </c>
      <c r="Q82" s="79" t="s">
        <v>440</v>
      </c>
      <c r="R82" s="82" t="s">
        <v>537</v>
      </c>
      <c r="S82" s="79" t="s">
        <v>584</v>
      </c>
      <c r="T82" s="79"/>
      <c r="U82" s="82" t="s">
        <v>651</v>
      </c>
      <c r="V82" s="82" t="s">
        <v>651</v>
      </c>
      <c r="W82" s="81">
        <v>43479.55981481481</v>
      </c>
      <c r="X82" s="82" t="s">
        <v>826</v>
      </c>
      <c r="Y82" s="79"/>
      <c r="Z82" s="79"/>
      <c r="AA82" s="85" t="s">
        <v>976</v>
      </c>
      <c r="AB82" s="79"/>
      <c r="AC82" s="79" t="b">
        <v>0</v>
      </c>
      <c r="AD82" s="79">
        <v>38</v>
      </c>
      <c r="AE82" s="85" t="s">
        <v>1092</v>
      </c>
      <c r="AF82" s="79" t="b">
        <v>0</v>
      </c>
      <c r="AG82" s="79" t="s">
        <v>1115</v>
      </c>
      <c r="AH82" s="79"/>
      <c r="AI82" s="85" t="s">
        <v>1092</v>
      </c>
      <c r="AJ82" s="79" t="b">
        <v>0</v>
      </c>
      <c r="AK82" s="79">
        <v>20</v>
      </c>
      <c r="AL82" s="85" t="s">
        <v>1092</v>
      </c>
      <c r="AM82" s="79" t="s">
        <v>1126</v>
      </c>
      <c r="AN82" s="79" t="b">
        <v>0</v>
      </c>
      <c r="AO82" s="85" t="s">
        <v>976</v>
      </c>
      <c r="AP82" s="79" t="s">
        <v>1141</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264</v>
      </c>
      <c r="B83" s="64" t="s">
        <v>353</v>
      </c>
      <c r="C83" s="65" t="s">
        <v>3354</v>
      </c>
      <c r="D83" s="66">
        <v>3</v>
      </c>
      <c r="E83" s="67" t="s">
        <v>132</v>
      </c>
      <c r="F83" s="68">
        <v>35</v>
      </c>
      <c r="G83" s="65"/>
      <c r="H83" s="69"/>
      <c r="I83" s="70"/>
      <c r="J83" s="70"/>
      <c r="K83" s="34" t="s">
        <v>65</v>
      </c>
      <c r="L83" s="77">
        <v>83</v>
      </c>
      <c r="M83" s="77"/>
      <c r="N83" s="72"/>
      <c r="O83" s="79" t="s">
        <v>391</v>
      </c>
      <c r="P83" s="81">
        <v>43504.63079861111</v>
      </c>
      <c r="Q83" s="79" t="s">
        <v>438</v>
      </c>
      <c r="R83" s="79"/>
      <c r="S83" s="79"/>
      <c r="T83" s="79"/>
      <c r="U83" s="79"/>
      <c r="V83" s="82" t="s">
        <v>708</v>
      </c>
      <c r="W83" s="81">
        <v>43504.63079861111</v>
      </c>
      <c r="X83" s="82" t="s">
        <v>827</v>
      </c>
      <c r="Y83" s="79"/>
      <c r="Z83" s="79"/>
      <c r="AA83" s="85" t="s">
        <v>977</v>
      </c>
      <c r="AB83" s="79"/>
      <c r="AC83" s="79" t="b">
        <v>0</v>
      </c>
      <c r="AD83" s="79">
        <v>0</v>
      </c>
      <c r="AE83" s="85" t="s">
        <v>1092</v>
      </c>
      <c r="AF83" s="79" t="b">
        <v>0</v>
      </c>
      <c r="AG83" s="79" t="s">
        <v>1115</v>
      </c>
      <c r="AH83" s="79"/>
      <c r="AI83" s="85" t="s">
        <v>1092</v>
      </c>
      <c r="AJ83" s="79" t="b">
        <v>0</v>
      </c>
      <c r="AK83" s="79">
        <v>20</v>
      </c>
      <c r="AL83" s="85" t="s">
        <v>976</v>
      </c>
      <c r="AM83" s="79" t="s">
        <v>1123</v>
      </c>
      <c r="AN83" s="79" t="b">
        <v>0</v>
      </c>
      <c r="AO83" s="85" t="s">
        <v>976</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263</v>
      </c>
      <c r="B84" s="64" t="s">
        <v>354</v>
      </c>
      <c r="C84" s="65" t="s">
        <v>3354</v>
      </c>
      <c r="D84" s="66">
        <v>3</v>
      </c>
      <c r="E84" s="67" t="s">
        <v>132</v>
      </c>
      <c r="F84" s="68">
        <v>35</v>
      </c>
      <c r="G84" s="65"/>
      <c r="H84" s="69"/>
      <c r="I84" s="70"/>
      <c r="J84" s="70"/>
      <c r="K84" s="34" t="s">
        <v>65</v>
      </c>
      <c r="L84" s="77">
        <v>84</v>
      </c>
      <c r="M84" s="77"/>
      <c r="N84" s="72"/>
      <c r="O84" s="79" t="s">
        <v>391</v>
      </c>
      <c r="P84" s="81">
        <v>43479.55981481481</v>
      </c>
      <c r="Q84" s="79" t="s">
        <v>440</v>
      </c>
      <c r="R84" s="82" t="s">
        <v>537</v>
      </c>
      <c r="S84" s="79" t="s">
        <v>584</v>
      </c>
      <c r="T84" s="79"/>
      <c r="U84" s="82" t="s">
        <v>651</v>
      </c>
      <c r="V84" s="82" t="s">
        <v>651</v>
      </c>
      <c r="W84" s="81">
        <v>43479.55981481481</v>
      </c>
      <c r="X84" s="82" t="s">
        <v>826</v>
      </c>
      <c r="Y84" s="79"/>
      <c r="Z84" s="79"/>
      <c r="AA84" s="85" t="s">
        <v>976</v>
      </c>
      <c r="AB84" s="79"/>
      <c r="AC84" s="79" t="b">
        <v>0</v>
      </c>
      <c r="AD84" s="79">
        <v>38</v>
      </c>
      <c r="AE84" s="85" t="s">
        <v>1092</v>
      </c>
      <c r="AF84" s="79" t="b">
        <v>0</v>
      </c>
      <c r="AG84" s="79" t="s">
        <v>1115</v>
      </c>
      <c r="AH84" s="79"/>
      <c r="AI84" s="85" t="s">
        <v>1092</v>
      </c>
      <c r="AJ84" s="79" t="b">
        <v>0</v>
      </c>
      <c r="AK84" s="79">
        <v>20</v>
      </c>
      <c r="AL84" s="85" t="s">
        <v>1092</v>
      </c>
      <c r="AM84" s="79" t="s">
        <v>1126</v>
      </c>
      <c r="AN84" s="79" t="b">
        <v>0</v>
      </c>
      <c r="AO84" s="85" t="s">
        <v>976</v>
      </c>
      <c r="AP84" s="79" t="s">
        <v>1141</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3</v>
      </c>
      <c r="BE84" s="49">
        <v>7.317073170731708</v>
      </c>
      <c r="BF84" s="48">
        <v>2</v>
      </c>
      <c r="BG84" s="49">
        <v>4.878048780487805</v>
      </c>
      <c r="BH84" s="48">
        <v>0</v>
      </c>
      <c r="BI84" s="49">
        <v>0</v>
      </c>
      <c r="BJ84" s="48">
        <v>36</v>
      </c>
      <c r="BK84" s="49">
        <v>87.8048780487805</v>
      </c>
      <c r="BL84" s="48">
        <v>41</v>
      </c>
    </row>
    <row r="85" spans="1:64" ht="15">
      <c r="A85" s="64" t="s">
        <v>264</v>
      </c>
      <c r="B85" s="64" t="s">
        <v>354</v>
      </c>
      <c r="C85" s="65" t="s">
        <v>3354</v>
      </c>
      <c r="D85" s="66">
        <v>3</v>
      </c>
      <c r="E85" s="67" t="s">
        <v>132</v>
      </c>
      <c r="F85" s="68">
        <v>35</v>
      </c>
      <c r="G85" s="65"/>
      <c r="H85" s="69"/>
      <c r="I85" s="70"/>
      <c r="J85" s="70"/>
      <c r="K85" s="34" t="s">
        <v>65</v>
      </c>
      <c r="L85" s="77">
        <v>85</v>
      </c>
      <c r="M85" s="77"/>
      <c r="N85" s="72"/>
      <c r="O85" s="79" t="s">
        <v>391</v>
      </c>
      <c r="P85" s="81">
        <v>43504.63079861111</v>
      </c>
      <c r="Q85" s="79" t="s">
        <v>438</v>
      </c>
      <c r="R85" s="79"/>
      <c r="S85" s="79"/>
      <c r="T85" s="79"/>
      <c r="U85" s="79"/>
      <c r="V85" s="82" t="s">
        <v>708</v>
      </c>
      <c r="W85" s="81">
        <v>43504.63079861111</v>
      </c>
      <c r="X85" s="82" t="s">
        <v>827</v>
      </c>
      <c r="Y85" s="79"/>
      <c r="Z85" s="79"/>
      <c r="AA85" s="85" t="s">
        <v>977</v>
      </c>
      <c r="AB85" s="79"/>
      <c r="AC85" s="79" t="b">
        <v>0</v>
      </c>
      <c r="AD85" s="79">
        <v>0</v>
      </c>
      <c r="AE85" s="85" t="s">
        <v>1092</v>
      </c>
      <c r="AF85" s="79" t="b">
        <v>0</v>
      </c>
      <c r="AG85" s="79" t="s">
        <v>1115</v>
      </c>
      <c r="AH85" s="79"/>
      <c r="AI85" s="85" t="s">
        <v>1092</v>
      </c>
      <c r="AJ85" s="79" t="b">
        <v>0</v>
      </c>
      <c r="AK85" s="79">
        <v>20</v>
      </c>
      <c r="AL85" s="85" t="s">
        <v>976</v>
      </c>
      <c r="AM85" s="79" t="s">
        <v>1123</v>
      </c>
      <c r="AN85" s="79" t="b">
        <v>0</v>
      </c>
      <c r="AO85" s="85" t="s">
        <v>976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264</v>
      </c>
      <c r="B86" s="64" t="s">
        <v>263</v>
      </c>
      <c r="C86" s="65" t="s">
        <v>3354</v>
      </c>
      <c r="D86" s="66">
        <v>3</v>
      </c>
      <c r="E86" s="67" t="s">
        <v>132</v>
      </c>
      <c r="F86" s="68">
        <v>35</v>
      </c>
      <c r="G86" s="65"/>
      <c r="H86" s="69"/>
      <c r="I86" s="70"/>
      <c r="J86" s="70"/>
      <c r="K86" s="34" t="s">
        <v>65</v>
      </c>
      <c r="L86" s="77">
        <v>86</v>
      </c>
      <c r="M86" s="77"/>
      <c r="N86" s="72"/>
      <c r="O86" s="79" t="s">
        <v>391</v>
      </c>
      <c r="P86" s="81">
        <v>43504.63079861111</v>
      </c>
      <c r="Q86" s="79" t="s">
        <v>438</v>
      </c>
      <c r="R86" s="79"/>
      <c r="S86" s="79"/>
      <c r="T86" s="79"/>
      <c r="U86" s="79"/>
      <c r="V86" s="82" t="s">
        <v>708</v>
      </c>
      <c r="W86" s="81">
        <v>43504.63079861111</v>
      </c>
      <c r="X86" s="82" t="s">
        <v>827</v>
      </c>
      <c r="Y86" s="79"/>
      <c r="Z86" s="79"/>
      <c r="AA86" s="85" t="s">
        <v>977</v>
      </c>
      <c r="AB86" s="79"/>
      <c r="AC86" s="79" t="b">
        <v>0</v>
      </c>
      <c r="AD86" s="79">
        <v>0</v>
      </c>
      <c r="AE86" s="85" t="s">
        <v>1092</v>
      </c>
      <c r="AF86" s="79" t="b">
        <v>0</v>
      </c>
      <c r="AG86" s="79" t="s">
        <v>1115</v>
      </c>
      <c r="AH86" s="79"/>
      <c r="AI86" s="85" t="s">
        <v>1092</v>
      </c>
      <c r="AJ86" s="79" t="b">
        <v>0</v>
      </c>
      <c r="AK86" s="79">
        <v>20</v>
      </c>
      <c r="AL86" s="85" t="s">
        <v>976</v>
      </c>
      <c r="AM86" s="79" t="s">
        <v>1123</v>
      </c>
      <c r="AN86" s="79" t="b">
        <v>0</v>
      </c>
      <c r="AO86" s="85" t="s">
        <v>976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2</v>
      </c>
      <c r="BE86" s="49">
        <v>9.523809523809524</v>
      </c>
      <c r="BF86" s="48">
        <v>1</v>
      </c>
      <c r="BG86" s="49">
        <v>4.761904761904762</v>
      </c>
      <c r="BH86" s="48">
        <v>0</v>
      </c>
      <c r="BI86" s="49">
        <v>0</v>
      </c>
      <c r="BJ86" s="48">
        <v>18</v>
      </c>
      <c r="BK86" s="49">
        <v>85.71428571428571</v>
      </c>
      <c r="BL86" s="48">
        <v>21</v>
      </c>
    </row>
    <row r="87" spans="1:64" ht="15">
      <c r="A87" s="64" t="s">
        <v>265</v>
      </c>
      <c r="B87" s="64" t="s">
        <v>265</v>
      </c>
      <c r="C87" s="65" t="s">
        <v>3354</v>
      </c>
      <c r="D87" s="66">
        <v>3</v>
      </c>
      <c r="E87" s="67" t="s">
        <v>132</v>
      </c>
      <c r="F87" s="68">
        <v>35</v>
      </c>
      <c r="G87" s="65"/>
      <c r="H87" s="69"/>
      <c r="I87" s="70"/>
      <c r="J87" s="70"/>
      <c r="K87" s="34" t="s">
        <v>65</v>
      </c>
      <c r="L87" s="77">
        <v>87</v>
      </c>
      <c r="M87" s="77"/>
      <c r="N87" s="72"/>
      <c r="O87" s="79" t="s">
        <v>176</v>
      </c>
      <c r="P87" s="81">
        <v>43504.718090277776</v>
      </c>
      <c r="Q87" s="79" t="s">
        <v>441</v>
      </c>
      <c r="R87" s="82" t="s">
        <v>538</v>
      </c>
      <c r="S87" s="79" t="s">
        <v>585</v>
      </c>
      <c r="T87" s="79"/>
      <c r="U87" s="82" t="s">
        <v>652</v>
      </c>
      <c r="V87" s="82" t="s">
        <v>652</v>
      </c>
      <c r="W87" s="81">
        <v>43504.718090277776</v>
      </c>
      <c r="X87" s="82" t="s">
        <v>828</v>
      </c>
      <c r="Y87" s="79"/>
      <c r="Z87" s="79"/>
      <c r="AA87" s="85" t="s">
        <v>978</v>
      </c>
      <c r="AB87" s="79"/>
      <c r="AC87" s="79" t="b">
        <v>0</v>
      </c>
      <c r="AD87" s="79">
        <v>0</v>
      </c>
      <c r="AE87" s="85" t="s">
        <v>1092</v>
      </c>
      <c r="AF87" s="79" t="b">
        <v>0</v>
      </c>
      <c r="AG87" s="79" t="s">
        <v>1115</v>
      </c>
      <c r="AH87" s="79"/>
      <c r="AI87" s="85" t="s">
        <v>1092</v>
      </c>
      <c r="AJ87" s="79" t="b">
        <v>0</v>
      </c>
      <c r="AK87" s="79">
        <v>0</v>
      </c>
      <c r="AL87" s="85" t="s">
        <v>1092</v>
      </c>
      <c r="AM87" s="79" t="s">
        <v>1131</v>
      </c>
      <c r="AN87" s="79" t="b">
        <v>0</v>
      </c>
      <c r="AO87" s="85" t="s">
        <v>978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8.333333333333334</v>
      </c>
      <c r="BH87" s="48">
        <v>0</v>
      </c>
      <c r="BI87" s="49">
        <v>0</v>
      </c>
      <c r="BJ87" s="48">
        <v>11</v>
      </c>
      <c r="BK87" s="49">
        <v>91.66666666666667</v>
      </c>
      <c r="BL87" s="48">
        <v>12</v>
      </c>
    </row>
    <row r="88" spans="1:64" ht="15">
      <c r="A88" s="64" t="s">
        <v>266</v>
      </c>
      <c r="B88" s="64" t="s">
        <v>355</v>
      </c>
      <c r="C88" s="65" t="s">
        <v>3354</v>
      </c>
      <c r="D88" s="66">
        <v>3</v>
      </c>
      <c r="E88" s="67" t="s">
        <v>132</v>
      </c>
      <c r="F88" s="68">
        <v>35</v>
      </c>
      <c r="G88" s="65"/>
      <c r="H88" s="69"/>
      <c r="I88" s="70"/>
      <c r="J88" s="70"/>
      <c r="K88" s="34" t="s">
        <v>65</v>
      </c>
      <c r="L88" s="77">
        <v>88</v>
      </c>
      <c r="M88" s="77"/>
      <c r="N88" s="72"/>
      <c r="O88" s="79" t="s">
        <v>391</v>
      </c>
      <c r="P88" s="81">
        <v>43504.76070601852</v>
      </c>
      <c r="Q88" s="79" t="s">
        <v>442</v>
      </c>
      <c r="R88" s="82" t="s">
        <v>539</v>
      </c>
      <c r="S88" s="79" t="s">
        <v>586</v>
      </c>
      <c r="T88" s="79"/>
      <c r="U88" s="82" t="s">
        <v>653</v>
      </c>
      <c r="V88" s="82" t="s">
        <v>653</v>
      </c>
      <c r="W88" s="81">
        <v>43504.76070601852</v>
      </c>
      <c r="X88" s="82" t="s">
        <v>829</v>
      </c>
      <c r="Y88" s="79"/>
      <c r="Z88" s="79"/>
      <c r="AA88" s="85" t="s">
        <v>979</v>
      </c>
      <c r="AB88" s="79"/>
      <c r="AC88" s="79" t="b">
        <v>0</v>
      </c>
      <c r="AD88" s="79">
        <v>5</v>
      </c>
      <c r="AE88" s="85" t="s">
        <v>1092</v>
      </c>
      <c r="AF88" s="79" t="b">
        <v>0</v>
      </c>
      <c r="AG88" s="79" t="s">
        <v>1115</v>
      </c>
      <c r="AH88" s="79"/>
      <c r="AI88" s="85" t="s">
        <v>1092</v>
      </c>
      <c r="AJ88" s="79" t="b">
        <v>0</v>
      </c>
      <c r="AK88" s="79">
        <v>1</v>
      </c>
      <c r="AL88" s="85" t="s">
        <v>1092</v>
      </c>
      <c r="AM88" s="79" t="s">
        <v>1126</v>
      </c>
      <c r="AN88" s="79" t="b">
        <v>0</v>
      </c>
      <c r="AO88" s="85" t="s">
        <v>979</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c r="BE88" s="49"/>
      <c r="BF88" s="48"/>
      <c r="BG88" s="49"/>
      <c r="BH88" s="48"/>
      <c r="BI88" s="49"/>
      <c r="BJ88" s="48"/>
      <c r="BK88" s="49"/>
      <c r="BL88" s="48"/>
    </row>
    <row r="89" spans="1:64" ht="15">
      <c r="A89" s="64" t="s">
        <v>266</v>
      </c>
      <c r="B89" s="64" t="s">
        <v>356</v>
      </c>
      <c r="C89" s="65" t="s">
        <v>3354</v>
      </c>
      <c r="D89" s="66">
        <v>3</v>
      </c>
      <c r="E89" s="67" t="s">
        <v>132</v>
      </c>
      <c r="F89" s="68">
        <v>35</v>
      </c>
      <c r="G89" s="65"/>
      <c r="H89" s="69"/>
      <c r="I89" s="70"/>
      <c r="J89" s="70"/>
      <c r="K89" s="34" t="s">
        <v>65</v>
      </c>
      <c r="L89" s="77">
        <v>89</v>
      </c>
      <c r="M89" s="77"/>
      <c r="N89" s="72"/>
      <c r="O89" s="79" t="s">
        <v>391</v>
      </c>
      <c r="P89" s="81">
        <v>43504.76070601852</v>
      </c>
      <c r="Q89" s="79" t="s">
        <v>442</v>
      </c>
      <c r="R89" s="82" t="s">
        <v>539</v>
      </c>
      <c r="S89" s="79" t="s">
        <v>586</v>
      </c>
      <c r="T89" s="79"/>
      <c r="U89" s="82" t="s">
        <v>653</v>
      </c>
      <c r="V89" s="82" t="s">
        <v>653</v>
      </c>
      <c r="W89" s="81">
        <v>43504.76070601852</v>
      </c>
      <c r="X89" s="82" t="s">
        <v>829</v>
      </c>
      <c r="Y89" s="79"/>
      <c r="Z89" s="79"/>
      <c r="AA89" s="85" t="s">
        <v>979</v>
      </c>
      <c r="AB89" s="79"/>
      <c r="AC89" s="79" t="b">
        <v>0</v>
      </c>
      <c r="AD89" s="79">
        <v>5</v>
      </c>
      <c r="AE89" s="85" t="s">
        <v>1092</v>
      </c>
      <c r="AF89" s="79" t="b">
        <v>0</v>
      </c>
      <c r="AG89" s="79" t="s">
        <v>1115</v>
      </c>
      <c r="AH89" s="79"/>
      <c r="AI89" s="85" t="s">
        <v>1092</v>
      </c>
      <c r="AJ89" s="79" t="b">
        <v>0</v>
      </c>
      <c r="AK89" s="79">
        <v>1</v>
      </c>
      <c r="AL89" s="85" t="s">
        <v>1092</v>
      </c>
      <c r="AM89" s="79" t="s">
        <v>1126</v>
      </c>
      <c r="AN89" s="79" t="b">
        <v>0</v>
      </c>
      <c r="AO89" s="85" t="s">
        <v>979</v>
      </c>
      <c r="AP89" s="79" t="s">
        <v>176</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10</v>
      </c>
      <c r="BD89" s="48"/>
      <c r="BE89" s="49"/>
      <c r="BF89" s="48"/>
      <c r="BG89" s="49"/>
      <c r="BH89" s="48"/>
      <c r="BI89" s="49"/>
      <c r="BJ89" s="48"/>
      <c r="BK89" s="49"/>
      <c r="BL89" s="48"/>
    </row>
    <row r="90" spans="1:64" ht="15">
      <c r="A90" s="64" t="s">
        <v>266</v>
      </c>
      <c r="B90" s="64" t="s">
        <v>357</v>
      </c>
      <c r="C90" s="65" t="s">
        <v>3354</v>
      </c>
      <c r="D90" s="66">
        <v>3</v>
      </c>
      <c r="E90" s="67" t="s">
        <v>132</v>
      </c>
      <c r="F90" s="68">
        <v>35</v>
      </c>
      <c r="G90" s="65"/>
      <c r="H90" s="69"/>
      <c r="I90" s="70"/>
      <c r="J90" s="70"/>
      <c r="K90" s="34" t="s">
        <v>65</v>
      </c>
      <c r="L90" s="77">
        <v>90</v>
      </c>
      <c r="M90" s="77"/>
      <c r="N90" s="72"/>
      <c r="O90" s="79" t="s">
        <v>391</v>
      </c>
      <c r="P90" s="81">
        <v>43504.76070601852</v>
      </c>
      <c r="Q90" s="79" t="s">
        <v>442</v>
      </c>
      <c r="R90" s="82" t="s">
        <v>539</v>
      </c>
      <c r="S90" s="79" t="s">
        <v>586</v>
      </c>
      <c r="T90" s="79"/>
      <c r="U90" s="82" t="s">
        <v>653</v>
      </c>
      <c r="V90" s="82" t="s">
        <v>653</v>
      </c>
      <c r="W90" s="81">
        <v>43504.76070601852</v>
      </c>
      <c r="X90" s="82" t="s">
        <v>829</v>
      </c>
      <c r="Y90" s="79"/>
      <c r="Z90" s="79"/>
      <c r="AA90" s="85" t="s">
        <v>979</v>
      </c>
      <c r="AB90" s="79"/>
      <c r="AC90" s="79" t="b">
        <v>0</v>
      </c>
      <c r="AD90" s="79">
        <v>5</v>
      </c>
      <c r="AE90" s="85" t="s">
        <v>1092</v>
      </c>
      <c r="AF90" s="79" t="b">
        <v>0</v>
      </c>
      <c r="AG90" s="79" t="s">
        <v>1115</v>
      </c>
      <c r="AH90" s="79"/>
      <c r="AI90" s="85" t="s">
        <v>1092</v>
      </c>
      <c r="AJ90" s="79" t="b">
        <v>0</v>
      </c>
      <c r="AK90" s="79">
        <v>1</v>
      </c>
      <c r="AL90" s="85" t="s">
        <v>1092</v>
      </c>
      <c r="AM90" s="79" t="s">
        <v>1126</v>
      </c>
      <c r="AN90" s="79" t="b">
        <v>0</v>
      </c>
      <c r="AO90" s="85" t="s">
        <v>979</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c r="BE90" s="49"/>
      <c r="BF90" s="48"/>
      <c r="BG90" s="49"/>
      <c r="BH90" s="48"/>
      <c r="BI90" s="49"/>
      <c r="BJ90" s="48"/>
      <c r="BK90" s="49"/>
      <c r="BL90" s="48"/>
    </row>
    <row r="91" spans="1:64" ht="15">
      <c r="A91" s="64" t="s">
        <v>267</v>
      </c>
      <c r="B91" s="64" t="s">
        <v>267</v>
      </c>
      <c r="C91" s="65" t="s">
        <v>3354</v>
      </c>
      <c r="D91" s="66">
        <v>3</v>
      </c>
      <c r="E91" s="67" t="s">
        <v>132</v>
      </c>
      <c r="F91" s="68">
        <v>35</v>
      </c>
      <c r="G91" s="65"/>
      <c r="H91" s="69"/>
      <c r="I91" s="70"/>
      <c r="J91" s="70"/>
      <c r="K91" s="34" t="s">
        <v>65</v>
      </c>
      <c r="L91" s="77">
        <v>91</v>
      </c>
      <c r="M91" s="77"/>
      <c r="N91" s="72"/>
      <c r="O91" s="79" t="s">
        <v>176</v>
      </c>
      <c r="P91" s="81">
        <v>43504.79310185185</v>
      </c>
      <c r="Q91" s="79" t="s">
        <v>443</v>
      </c>
      <c r="R91" s="82" t="s">
        <v>540</v>
      </c>
      <c r="S91" s="79" t="s">
        <v>587</v>
      </c>
      <c r="T91" s="79"/>
      <c r="U91" s="82" t="s">
        <v>654</v>
      </c>
      <c r="V91" s="82" t="s">
        <v>654</v>
      </c>
      <c r="W91" s="81">
        <v>43504.79310185185</v>
      </c>
      <c r="X91" s="82" t="s">
        <v>830</v>
      </c>
      <c r="Y91" s="79"/>
      <c r="Z91" s="79"/>
      <c r="AA91" s="85" t="s">
        <v>980</v>
      </c>
      <c r="AB91" s="79"/>
      <c r="AC91" s="79" t="b">
        <v>0</v>
      </c>
      <c r="AD91" s="79">
        <v>0</v>
      </c>
      <c r="AE91" s="85" t="s">
        <v>1092</v>
      </c>
      <c r="AF91" s="79" t="b">
        <v>0</v>
      </c>
      <c r="AG91" s="79" t="s">
        <v>1115</v>
      </c>
      <c r="AH91" s="79"/>
      <c r="AI91" s="85" t="s">
        <v>1092</v>
      </c>
      <c r="AJ91" s="79" t="b">
        <v>0</v>
      </c>
      <c r="AK91" s="79">
        <v>0</v>
      </c>
      <c r="AL91" s="85" t="s">
        <v>1092</v>
      </c>
      <c r="AM91" s="79" t="s">
        <v>1135</v>
      </c>
      <c r="AN91" s="79" t="b">
        <v>0</v>
      </c>
      <c r="AO91" s="85" t="s">
        <v>980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1</v>
      </c>
      <c r="BG91" s="49">
        <v>8.333333333333334</v>
      </c>
      <c r="BH91" s="48">
        <v>0</v>
      </c>
      <c r="BI91" s="49">
        <v>0</v>
      </c>
      <c r="BJ91" s="48">
        <v>11</v>
      </c>
      <c r="BK91" s="49">
        <v>91.66666666666667</v>
      </c>
      <c r="BL91" s="48">
        <v>12</v>
      </c>
    </row>
    <row r="92" spans="1:64" ht="15">
      <c r="A92" s="64" t="s">
        <v>266</v>
      </c>
      <c r="B92" s="64" t="s">
        <v>358</v>
      </c>
      <c r="C92" s="65" t="s">
        <v>3354</v>
      </c>
      <c r="D92" s="66">
        <v>3</v>
      </c>
      <c r="E92" s="67" t="s">
        <v>132</v>
      </c>
      <c r="F92" s="68">
        <v>35</v>
      </c>
      <c r="G92" s="65"/>
      <c r="H92" s="69"/>
      <c r="I92" s="70"/>
      <c r="J92" s="70"/>
      <c r="K92" s="34" t="s">
        <v>65</v>
      </c>
      <c r="L92" s="77">
        <v>92</v>
      </c>
      <c r="M92" s="77"/>
      <c r="N92" s="72"/>
      <c r="O92" s="79" t="s">
        <v>391</v>
      </c>
      <c r="P92" s="81">
        <v>43504.76070601852</v>
      </c>
      <c r="Q92" s="79" t="s">
        <v>442</v>
      </c>
      <c r="R92" s="82" t="s">
        <v>539</v>
      </c>
      <c r="S92" s="79" t="s">
        <v>586</v>
      </c>
      <c r="T92" s="79"/>
      <c r="U92" s="82" t="s">
        <v>653</v>
      </c>
      <c r="V92" s="82" t="s">
        <v>653</v>
      </c>
      <c r="W92" s="81">
        <v>43504.76070601852</v>
      </c>
      <c r="X92" s="82" t="s">
        <v>829</v>
      </c>
      <c r="Y92" s="79"/>
      <c r="Z92" s="79"/>
      <c r="AA92" s="85" t="s">
        <v>979</v>
      </c>
      <c r="AB92" s="79"/>
      <c r="AC92" s="79" t="b">
        <v>0</v>
      </c>
      <c r="AD92" s="79">
        <v>5</v>
      </c>
      <c r="AE92" s="85" t="s">
        <v>1092</v>
      </c>
      <c r="AF92" s="79" t="b">
        <v>0</v>
      </c>
      <c r="AG92" s="79" t="s">
        <v>1115</v>
      </c>
      <c r="AH92" s="79"/>
      <c r="AI92" s="85" t="s">
        <v>1092</v>
      </c>
      <c r="AJ92" s="79" t="b">
        <v>0</v>
      </c>
      <c r="AK92" s="79">
        <v>1</v>
      </c>
      <c r="AL92" s="85" t="s">
        <v>1092</v>
      </c>
      <c r="AM92" s="79" t="s">
        <v>1126</v>
      </c>
      <c r="AN92" s="79" t="b">
        <v>0</v>
      </c>
      <c r="AO92" s="85" t="s">
        <v>979</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4</v>
      </c>
      <c r="BE92" s="49">
        <v>10.526315789473685</v>
      </c>
      <c r="BF92" s="48">
        <v>0</v>
      </c>
      <c r="BG92" s="49">
        <v>0</v>
      </c>
      <c r="BH92" s="48">
        <v>0</v>
      </c>
      <c r="BI92" s="49">
        <v>0</v>
      </c>
      <c r="BJ92" s="48">
        <v>34</v>
      </c>
      <c r="BK92" s="49">
        <v>89.47368421052632</v>
      </c>
      <c r="BL92" s="48">
        <v>38</v>
      </c>
    </row>
    <row r="93" spans="1:64" ht="15">
      <c r="A93" s="64" t="s">
        <v>268</v>
      </c>
      <c r="B93" s="64" t="s">
        <v>358</v>
      </c>
      <c r="C93" s="65" t="s">
        <v>3354</v>
      </c>
      <c r="D93" s="66">
        <v>3</v>
      </c>
      <c r="E93" s="67" t="s">
        <v>132</v>
      </c>
      <c r="F93" s="68">
        <v>35</v>
      </c>
      <c r="G93" s="65"/>
      <c r="H93" s="69"/>
      <c r="I93" s="70"/>
      <c r="J93" s="70"/>
      <c r="K93" s="34" t="s">
        <v>65</v>
      </c>
      <c r="L93" s="77">
        <v>93</v>
      </c>
      <c r="M93" s="77"/>
      <c r="N93" s="72"/>
      <c r="O93" s="79" t="s">
        <v>391</v>
      </c>
      <c r="P93" s="81">
        <v>43504.85400462963</v>
      </c>
      <c r="Q93" s="79" t="s">
        <v>444</v>
      </c>
      <c r="R93" s="79"/>
      <c r="S93" s="79"/>
      <c r="T93" s="79"/>
      <c r="U93" s="79"/>
      <c r="V93" s="82" t="s">
        <v>709</v>
      </c>
      <c r="W93" s="81">
        <v>43504.85400462963</v>
      </c>
      <c r="X93" s="82" t="s">
        <v>831</v>
      </c>
      <c r="Y93" s="79"/>
      <c r="Z93" s="79"/>
      <c r="AA93" s="85" t="s">
        <v>981</v>
      </c>
      <c r="AB93" s="79"/>
      <c r="AC93" s="79" t="b">
        <v>0</v>
      </c>
      <c r="AD93" s="79">
        <v>0</v>
      </c>
      <c r="AE93" s="85" t="s">
        <v>1092</v>
      </c>
      <c r="AF93" s="79" t="b">
        <v>0</v>
      </c>
      <c r="AG93" s="79" t="s">
        <v>1115</v>
      </c>
      <c r="AH93" s="79"/>
      <c r="AI93" s="85" t="s">
        <v>1092</v>
      </c>
      <c r="AJ93" s="79" t="b">
        <v>0</v>
      </c>
      <c r="AK93" s="79">
        <v>1</v>
      </c>
      <c r="AL93" s="85" t="s">
        <v>979</v>
      </c>
      <c r="AM93" s="79" t="s">
        <v>1123</v>
      </c>
      <c r="AN93" s="79" t="b">
        <v>0</v>
      </c>
      <c r="AO93" s="85" t="s">
        <v>979</v>
      </c>
      <c r="AP93" s="79" t="s">
        <v>176</v>
      </c>
      <c r="AQ93" s="79">
        <v>0</v>
      </c>
      <c r="AR93" s="79">
        <v>0</v>
      </c>
      <c r="AS93" s="79"/>
      <c r="AT93" s="79"/>
      <c r="AU93" s="79"/>
      <c r="AV93" s="79"/>
      <c r="AW93" s="79"/>
      <c r="AX93" s="79"/>
      <c r="AY93" s="79"/>
      <c r="AZ93" s="79"/>
      <c r="BA93">
        <v>1</v>
      </c>
      <c r="BB93" s="78" t="str">
        <f>REPLACE(INDEX(GroupVertices[Group],MATCH(Edges[[#This Row],[Vertex 1]],GroupVertices[Vertex],0)),1,1,"")</f>
        <v>10</v>
      </c>
      <c r="BC93" s="78" t="str">
        <f>REPLACE(INDEX(GroupVertices[Group],MATCH(Edges[[#This Row],[Vertex 2]],GroupVertices[Vertex],0)),1,1,"")</f>
        <v>10</v>
      </c>
      <c r="BD93" s="48"/>
      <c r="BE93" s="49"/>
      <c r="BF93" s="48"/>
      <c r="BG93" s="49"/>
      <c r="BH93" s="48"/>
      <c r="BI93" s="49"/>
      <c r="BJ93" s="48"/>
      <c r="BK93" s="49"/>
      <c r="BL93" s="48"/>
    </row>
    <row r="94" spans="1:64" ht="15">
      <c r="A94" s="64" t="s">
        <v>268</v>
      </c>
      <c r="B94" s="64" t="s">
        <v>266</v>
      </c>
      <c r="C94" s="65" t="s">
        <v>3354</v>
      </c>
      <c r="D94" s="66">
        <v>3</v>
      </c>
      <c r="E94" s="67" t="s">
        <v>132</v>
      </c>
      <c r="F94" s="68">
        <v>35</v>
      </c>
      <c r="G94" s="65"/>
      <c r="H94" s="69"/>
      <c r="I94" s="70"/>
      <c r="J94" s="70"/>
      <c r="K94" s="34" t="s">
        <v>65</v>
      </c>
      <c r="L94" s="77">
        <v>94</v>
      </c>
      <c r="M94" s="77"/>
      <c r="N94" s="72"/>
      <c r="O94" s="79" t="s">
        <v>391</v>
      </c>
      <c r="P94" s="81">
        <v>43504.85400462963</v>
      </c>
      <c r="Q94" s="79" t="s">
        <v>444</v>
      </c>
      <c r="R94" s="79"/>
      <c r="S94" s="79"/>
      <c r="T94" s="79"/>
      <c r="U94" s="79"/>
      <c r="V94" s="82" t="s">
        <v>709</v>
      </c>
      <c r="W94" s="81">
        <v>43504.85400462963</v>
      </c>
      <c r="X94" s="82" t="s">
        <v>831</v>
      </c>
      <c r="Y94" s="79"/>
      <c r="Z94" s="79"/>
      <c r="AA94" s="85" t="s">
        <v>981</v>
      </c>
      <c r="AB94" s="79"/>
      <c r="AC94" s="79" t="b">
        <v>0</v>
      </c>
      <c r="AD94" s="79">
        <v>0</v>
      </c>
      <c r="AE94" s="85" t="s">
        <v>1092</v>
      </c>
      <c r="AF94" s="79" t="b">
        <v>0</v>
      </c>
      <c r="AG94" s="79" t="s">
        <v>1115</v>
      </c>
      <c r="AH94" s="79"/>
      <c r="AI94" s="85" t="s">
        <v>1092</v>
      </c>
      <c r="AJ94" s="79" t="b">
        <v>0</v>
      </c>
      <c r="AK94" s="79">
        <v>1</v>
      </c>
      <c r="AL94" s="85" t="s">
        <v>979</v>
      </c>
      <c r="AM94" s="79" t="s">
        <v>1123</v>
      </c>
      <c r="AN94" s="79" t="b">
        <v>0</v>
      </c>
      <c r="AO94" s="85" t="s">
        <v>979</v>
      </c>
      <c r="AP94" s="79" t="s">
        <v>176</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10</v>
      </c>
      <c r="BD94" s="48">
        <v>2</v>
      </c>
      <c r="BE94" s="49">
        <v>9.523809523809524</v>
      </c>
      <c r="BF94" s="48">
        <v>0</v>
      </c>
      <c r="BG94" s="49">
        <v>0</v>
      </c>
      <c r="BH94" s="48">
        <v>0</v>
      </c>
      <c r="BI94" s="49">
        <v>0</v>
      </c>
      <c r="BJ94" s="48">
        <v>19</v>
      </c>
      <c r="BK94" s="49">
        <v>90.47619047619048</v>
      </c>
      <c r="BL94" s="48">
        <v>21</v>
      </c>
    </row>
    <row r="95" spans="1:64" ht="15">
      <c r="A95" s="64" t="s">
        <v>269</v>
      </c>
      <c r="B95" s="64" t="s">
        <v>359</v>
      </c>
      <c r="C95" s="65" t="s">
        <v>3354</v>
      </c>
      <c r="D95" s="66">
        <v>3</v>
      </c>
      <c r="E95" s="67" t="s">
        <v>132</v>
      </c>
      <c r="F95" s="68">
        <v>35</v>
      </c>
      <c r="G95" s="65"/>
      <c r="H95" s="69"/>
      <c r="I95" s="70"/>
      <c r="J95" s="70"/>
      <c r="K95" s="34" t="s">
        <v>65</v>
      </c>
      <c r="L95" s="77">
        <v>95</v>
      </c>
      <c r="M95" s="77"/>
      <c r="N95" s="72"/>
      <c r="O95" s="79" t="s">
        <v>391</v>
      </c>
      <c r="P95" s="81">
        <v>43505.077152777776</v>
      </c>
      <c r="Q95" s="79" t="s">
        <v>445</v>
      </c>
      <c r="R95" s="79"/>
      <c r="S95" s="79"/>
      <c r="T95" s="79"/>
      <c r="U95" s="79"/>
      <c r="V95" s="82" t="s">
        <v>710</v>
      </c>
      <c r="W95" s="81">
        <v>43505.077152777776</v>
      </c>
      <c r="X95" s="82" t="s">
        <v>832</v>
      </c>
      <c r="Y95" s="79"/>
      <c r="Z95" s="79"/>
      <c r="AA95" s="85" t="s">
        <v>982</v>
      </c>
      <c r="AB95" s="85" t="s">
        <v>1080</v>
      </c>
      <c r="AC95" s="79" t="b">
        <v>0</v>
      </c>
      <c r="AD95" s="79">
        <v>9</v>
      </c>
      <c r="AE95" s="85" t="s">
        <v>1103</v>
      </c>
      <c r="AF95" s="79" t="b">
        <v>0</v>
      </c>
      <c r="AG95" s="79" t="s">
        <v>1115</v>
      </c>
      <c r="AH95" s="79"/>
      <c r="AI95" s="85" t="s">
        <v>1092</v>
      </c>
      <c r="AJ95" s="79" t="b">
        <v>0</v>
      </c>
      <c r="AK95" s="79">
        <v>1</v>
      </c>
      <c r="AL95" s="85" t="s">
        <v>1092</v>
      </c>
      <c r="AM95" s="79" t="s">
        <v>1123</v>
      </c>
      <c r="AN95" s="79" t="b">
        <v>0</v>
      </c>
      <c r="AO95" s="85" t="s">
        <v>1080</v>
      </c>
      <c r="AP95" s="79" t="s">
        <v>176</v>
      </c>
      <c r="AQ95" s="79">
        <v>0</v>
      </c>
      <c r="AR95" s="79">
        <v>0</v>
      </c>
      <c r="AS95" s="79"/>
      <c r="AT95" s="79"/>
      <c r="AU95" s="79"/>
      <c r="AV95" s="79"/>
      <c r="AW95" s="79"/>
      <c r="AX95" s="79"/>
      <c r="AY95" s="79"/>
      <c r="AZ95" s="79"/>
      <c r="BA95">
        <v>1</v>
      </c>
      <c r="BB95" s="78" t="str">
        <f>REPLACE(INDEX(GroupVertices[Group],MATCH(Edges[[#This Row],[Vertex 1]],GroupVertices[Vertex],0)),1,1,"")</f>
        <v>13</v>
      </c>
      <c r="BC95" s="78" t="str">
        <f>REPLACE(INDEX(GroupVertices[Group],MATCH(Edges[[#This Row],[Vertex 2]],GroupVertices[Vertex],0)),1,1,"")</f>
        <v>13</v>
      </c>
      <c r="BD95" s="48"/>
      <c r="BE95" s="49"/>
      <c r="BF95" s="48"/>
      <c r="BG95" s="49"/>
      <c r="BH95" s="48"/>
      <c r="BI95" s="49"/>
      <c r="BJ95" s="48"/>
      <c r="BK95" s="49"/>
      <c r="BL95" s="48"/>
    </row>
    <row r="96" spans="1:64" ht="15">
      <c r="A96" s="64" t="s">
        <v>270</v>
      </c>
      <c r="B96" s="64" t="s">
        <v>359</v>
      </c>
      <c r="C96" s="65" t="s">
        <v>3354</v>
      </c>
      <c r="D96" s="66">
        <v>3</v>
      </c>
      <c r="E96" s="67" t="s">
        <v>132</v>
      </c>
      <c r="F96" s="68">
        <v>35</v>
      </c>
      <c r="G96" s="65"/>
      <c r="H96" s="69"/>
      <c r="I96" s="70"/>
      <c r="J96" s="70"/>
      <c r="K96" s="34" t="s">
        <v>65</v>
      </c>
      <c r="L96" s="77">
        <v>96</v>
      </c>
      <c r="M96" s="77"/>
      <c r="N96" s="72"/>
      <c r="O96" s="79" t="s">
        <v>391</v>
      </c>
      <c r="P96" s="81">
        <v>43505.107986111114</v>
      </c>
      <c r="Q96" s="79" t="s">
        <v>446</v>
      </c>
      <c r="R96" s="79"/>
      <c r="S96" s="79"/>
      <c r="T96" s="79"/>
      <c r="U96" s="79"/>
      <c r="V96" s="82" t="s">
        <v>711</v>
      </c>
      <c r="W96" s="81">
        <v>43505.107986111114</v>
      </c>
      <c r="X96" s="82" t="s">
        <v>833</v>
      </c>
      <c r="Y96" s="79"/>
      <c r="Z96" s="79"/>
      <c r="AA96" s="85" t="s">
        <v>983</v>
      </c>
      <c r="AB96" s="79"/>
      <c r="AC96" s="79" t="b">
        <v>0</v>
      </c>
      <c r="AD96" s="79">
        <v>0</v>
      </c>
      <c r="AE96" s="85" t="s">
        <v>1092</v>
      </c>
      <c r="AF96" s="79" t="b">
        <v>0</v>
      </c>
      <c r="AG96" s="79" t="s">
        <v>1115</v>
      </c>
      <c r="AH96" s="79"/>
      <c r="AI96" s="85" t="s">
        <v>1092</v>
      </c>
      <c r="AJ96" s="79" t="b">
        <v>0</v>
      </c>
      <c r="AK96" s="79">
        <v>1</v>
      </c>
      <c r="AL96" s="85" t="s">
        <v>982</v>
      </c>
      <c r="AM96" s="79" t="s">
        <v>1123</v>
      </c>
      <c r="AN96" s="79" t="b">
        <v>0</v>
      </c>
      <c r="AO96" s="85" t="s">
        <v>982</v>
      </c>
      <c r="AP96" s="79" t="s">
        <v>176</v>
      </c>
      <c r="AQ96" s="79">
        <v>0</v>
      </c>
      <c r="AR96" s="79">
        <v>0</v>
      </c>
      <c r="AS96" s="79"/>
      <c r="AT96" s="79"/>
      <c r="AU96" s="79"/>
      <c r="AV96" s="79"/>
      <c r="AW96" s="79"/>
      <c r="AX96" s="79"/>
      <c r="AY96" s="79"/>
      <c r="AZ96" s="79"/>
      <c r="BA96">
        <v>1</v>
      </c>
      <c r="BB96" s="78" t="str">
        <f>REPLACE(INDEX(GroupVertices[Group],MATCH(Edges[[#This Row],[Vertex 1]],GroupVertices[Vertex],0)),1,1,"")</f>
        <v>13</v>
      </c>
      <c r="BC96" s="78" t="str">
        <f>REPLACE(INDEX(GroupVertices[Group],MATCH(Edges[[#This Row],[Vertex 2]],GroupVertices[Vertex],0)),1,1,"")</f>
        <v>13</v>
      </c>
      <c r="BD96" s="48"/>
      <c r="BE96" s="49"/>
      <c r="BF96" s="48"/>
      <c r="BG96" s="49"/>
      <c r="BH96" s="48"/>
      <c r="BI96" s="49"/>
      <c r="BJ96" s="48"/>
      <c r="BK96" s="49"/>
      <c r="BL96" s="48"/>
    </row>
    <row r="97" spans="1:64" ht="15">
      <c r="A97" s="64" t="s">
        <v>269</v>
      </c>
      <c r="B97" s="64" t="s">
        <v>360</v>
      </c>
      <c r="C97" s="65" t="s">
        <v>3354</v>
      </c>
      <c r="D97" s="66">
        <v>3</v>
      </c>
      <c r="E97" s="67" t="s">
        <v>132</v>
      </c>
      <c r="F97" s="68">
        <v>35</v>
      </c>
      <c r="G97" s="65"/>
      <c r="H97" s="69"/>
      <c r="I97" s="70"/>
      <c r="J97" s="70"/>
      <c r="K97" s="34" t="s">
        <v>65</v>
      </c>
      <c r="L97" s="77">
        <v>97</v>
      </c>
      <c r="M97" s="77"/>
      <c r="N97" s="72"/>
      <c r="O97" s="79" t="s">
        <v>392</v>
      </c>
      <c r="P97" s="81">
        <v>43505.077152777776</v>
      </c>
      <c r="Q97" s="79" t="s">
        <v>445</v>
      </c>
      <c r="R97" s="79"/>
      <c r="S97" s="79"/>
      <c r="T97" s="79"/>
      <c r="U97" s="79"/>
      <c r="V97" s="82" t="s">
        <v>710</v>
      </c>
      <c r="W97" s="81">
        <v>43505.077152777776</v>
      </c>
      <c r="X97" s="82" t="s">
        <v>832</v>
      </c>
      <c r="Y97" s="79"/>
      <c r="Z97" s="79"/>
      <c r="AA97" s="85" t="s">
        <v>982</v>
      </c>
      <c r="AB97" s="85" t="s">
        <v>1080</v>
      </c>
      <c r="AC97" s="79" t="b">
        <v>0</v>
      </c>
      <c r="AD97" s="79">
        <v>9</v>
      </c>
      <c r="AE97" s="85" t="s">
        <v>1103</v>
      </c>
      <c r="AF97" s="79" t="b">
        <v>0</v>
      </c>
      <c r="AG97" s="79" t="s">
        <v>1115</v>
      </c>
      <c r="AH97" s="79"/>
      <c r="AI97" s="85" t="s">
        <v>1092</v>
      </c>
      <c r="AJ97" s="79" t="b">
        <v>0</v>
      </c>
      <c r="AK97" s="79">
        <v>1</v>
      </c>
      <c r="AL97" s="85" t="s">
        <v>1092</v>
      </c>
      <c r="AM97" s="79" t="s">
        <v>1123</v>
      </c>
      <c r="AN97" s="79" t="b">
        <v>0</v>
      </c>
      <c r="AO97" s="85" t="s">
        <v>1080</v>
      </c>
      <c r="AP97" s="79" t="s">
        <v>176</v>
      </c>
      <c r="AQ97" s="79">
        <v>0</v>
      </c>
      <c r="AR97" s="79">
        <v>0</v>
      </c>
      <c r="AS97" s="79"/>
      <c r="AT97" s="79"/>
      <c r="AU97" s="79"/>
      <c r="AV97" s="79"/>
      <c r="AW97" s="79"/>
      <c r="AX97" s="79"/>
      <c r="AY97" s="79"/>
      <c r="AZ97" s="79"/>
      <c r="BA97">
        <v>1</v>
      </c>
      <c r="BB97" s="78" t="str">
        <f>REPLACE(INDEX(GroupVertices[Group],MATCH(Edges[[#This Row],[Vertex 1]],GroupVertices[Vertex],0)),1,1,"")</f>
        <v>13</v>
      </c>
      <c r="BC97" s="78" t="str">
        <f>REPLACE(INDEX(GroupVertices[Group],MATCH(Edges[[#This Row],[Vertex 2]],GroupVertices[Vertex],0)),1,1,"")</f>
        <v>13</v>
      </c>
      <c r="BD97" s="48">
        <v>3</v>
      </c>
      <c r="BE97" s="49">
        <v>14.285714285714286</v>
      </c>
      <c r="BF97" s="48">
        <v>0</v>
      </c>
      <c r="BG97" s="49">
        <v>0</v>
      </c>
      <c r="BH97" s="48">
        <v>0</v>
      </c>
      <c r="BI97" s="49">
        <v>0</v>
      </c>
      <c r="BJ97" s="48">
        <v>18</v>
      </c>
      <c r="BK97" s="49">
        <v>85.71428571428571</v>
      </c>
      <c r="BL97" s="48">
        <v>21</v>
      </c>
    </row>
    <row r="98" spans="1:64" ht="15">
      <c r="A98" s="64" t="s">
        <v>270</v>
      </c>
      <c r="B98" s="64" t="s">
        <v>360</v>
      </c>
      <c r="C98" s="65" t="s">
        <v>3354</v>
      </c>
      <c r="D98" s="66">
        <v>3</v>
      </c>
      <c r="E98" s="67" t="s">
        <v>132</v>
      </c>
      <c r="F98" s="68">
        <v>35</v>
      </c>
      <c r="G98" s="65"/>
      <c r="H98" s="69"/>
      <c r="I98" s="70"/>
      <c r="J98" s="70"/>
      <c r="K98" s="34" t="s">
        <v>65</v>
      </c>
      <c r="L98" s="77">
        <v>98</v>
      </c>
      <c r="M98" s="77"/>
      <c r="N98" s="72"/>
      <c r="O98" s="79" t="s">
        <v>391</v>
      </c>
      <c r="P98" s="81">
        <v>43505.107986111114</v>
      </c>
      <c r="Q98" s="79" t="s">
        <v>446</v>
      </c>
      <c r="R98" s="79"/>
      <c r="S98" s="79"/>
      <c r="T98" s="79"/>
      <c r="U98" s="79"/>
      <c r="V98" s="82" t="s">
        <v>711</v>
      </c>
      <c r="W98" s="81">
        <v>43505.107986111114</v>
      </c>
      <c r="X98" s="82" t="s">
        <v>833</v>
      </c>
      <c r="Y98" s="79"/>
      <c r="Z98" s="79"/>
      <c r="AA98" s="85" t="s">
        <v>983</v>
      </c>
      <c r="AB98" s="79"/>
      <c r="AC98" s="79" t="b">
        <v>0</v>
      </c>
      <c r="AD98" s="79">
        <v>0</v>
      </c>
      <c r="AE98" s="85" t="s">
        <v>1092</v>
      </c>
      <c r="AF98" s="79" t="b">
        <v>0</v>
      </c>
      <c r="AG98" s="79" t="s">
        <v>1115</v>
      </c>
      <c r="AH98" s="79"/>
      <c r="AI98" s="85" t="s">
        <v>1092</v>
      </c>
      <c r="AJ98" s="79" t="b">
        <v>0</v>
      </c>
      <c r="AK98" s="79">
        <v>1</v>
      </c>
      <c r="AL98" s="85" t="s">
        <v>982</v>
      </c>
      <c r="AM98" s="79" t="s">
        <v>1123</v>
      </c>
      <c r="AN98" s="79" t="b">
        <v>0</v>
      </c>
      <c r="AO98" s="85" t="s">
        <v>982</v>
      </c>
      <c r="AP98" s="79" t="s">
        <v>176</v>
      </c>
      <c r="AQ98" s="79">
        <v>0</v>
      </c>
      <c r="AR98" s="79">
        <v>0</v>
      </c>
      <c r="AS98" s="79"/>
      <c r="AT98" s="79"/>
      <c r="AU98" s="79"/>
      <c r="AV98" s="79"/>
      <c r="AW98" s="79"/>
      <c r="AX98" s="79"/>
      <c r="AY98" s="79"/>
      <c r="AZ98" s="79"/>
      <c r="BA98">
        <v>1</v>
      </c>
      <c r="BB98" s="78" t="str">
        <f>REPLACE(INDEX(GroupVertices[Group],MATCH(Edges[[#This Row],[Vertex 1]],GroupVertices[Vertex],0)),1,1,"")</f>
        <v>13</v>
      </c>
      <c r="BC98" s="78" t="str">
        <f>REPLACE(INDEX(GroupVertices[Group],MATCH(Edges[[#This Row],[Vertex 2]],GroupVertices[Vertex],0)),1,1,"")</f>
        <v>13</v>
      </c>
      <c r="BD98" s="48">
        <v>2</v>
      </c>
      <c r="BE98" s="49">
        <v>10</v>
      </c>
      <c r="BF98" s="48">
        <v>0</v>
      </c>
      <c r="BG98" s="49">
        <v>0</v>
      </c>
      <c r="BH98" s="48">
        <v>0</v>
      </c>
      <c r="BI98" s="49">
        <v>0</v>
      </c>
      <c r="BJ98" s="48">
        <v>18</v>
      </c>
      <c r="BK98" s="49">
        <v>90</v>
      </c>
      <c r="BL98" s="48">
        <v>20</v>
      </c>
    </row>
    <row r="99" spans="1:64" ht="15">
      <c r="A99" s="64" t="s">
        <v>270</v>
      </c>
      <c r="B99" s="64" t="s">
        <v>269</v>
      </c>
      <c r="C99" s="65" t="s">
        <v>3354</v>
      </c>
      <c r="D99" s="66">
        <v>3</v>
      </c>
      <c r="E99" s="67" t="s">
        <v>132</v>
      </c>
      <c r="F99" s="68">
        <v>35</v>
      </c>
      <c r="G99" s="65"/>
      <c r="H99" s="69"/>
      <c r="I99" s="70"/>
      <c r="J99" s="70"/>
      <c r="K99" s="34" t="s">
        <v>65</v>
      </c>
      <c r="L99" s="77">
        <v>99</v>
      </c>
      <c r="M99" s="77"/>
      <c r="N99" s="72"/>
      <c r="O99" s="79" t="s">
        <v>391</v>
      </c>
      <c r="P99" s="81">
        <v>43505.107986111114</v>
      </c>
      <c r="Q99" s="79" t="s">
        <v>446</v>
      </c>
      <c r="R99" s="79"/>
      <c r="S99" s="79"/>
      <c r="T99" s="79"/>
      <c r="U99" s="79"/>
      <c r="V99" s="82" t="s">
        <v>711</v>
      </c>
      <c r="W99" s="81">
        <v>43505.107986111114</v>
      </c>
      <c r="X99" s="82" t="s">
        <v>833</v>
      </c>
      <c r="Y99" s="79"/>
      <c r="Z99" s="79"/>
      <c r="AA99" s="85" t="s">
        <v>983</v>
      </c>
      <c r="AB99" s="79"/>
      <c r="AC99" s="79" t="b">
        <v>0</v>
      </c>
      <c r="AD99" s="79">
        <v>0</v>
      </c>
      <c r="AE99" s="85" t="s">
        <v>1092</v>
      </c>
      <c r="AF99" s="79" t="b">
        <v>0</v>
      </c>
      <c r="AG99" s="79" t="s">
        <v>1115</v>
      </c>
      <c r="AH99" s="79"/>
      <c r="AI99" s="85" t="s">
        <v>1092</v>
      </c>
      <c r="AJ99" s="79" t="b">
        <v>0</v>
      </c>
      <c r="AK99" s="79">
        <v>1</v>
      </c>
      <c r="AL99" s="85" t="s">
        <v>982</v>
      </c>
      <c r="AM99" s="79" t="s">
        <v>1123</v>
      </c>
      <c r="AN99" s="79" t="b">
        <v>0</v>
      </c>
      <c r="AO99" s="85" t="s">
        <v>982</v>
      </c>
      <c r="AP99" s="79" t="s">
        <v>176</v>
      </c>
      <c r="AQ99" s="79">
        <v>0</v>
      </c>
      <c r="AR99" s="79">
        <v>0</v>
      </c>
      <c r="AS99" s="79"/>
      <c r="AT99" s="79"/>
      <c r="AU99" s="79"/>
      <c r="AV99" s="79"/>
      <c r="AW99" s="79"/>
      <c r="AX99" s="79"/>
      <c r="AY99" s="79"/>
      <c r="AZ99" s="79"/>
      <c r="BA99">
        <v>1</v>
      </c>
      <c r="BB99" s="78" t="str">
        <f>REPLACE(INDEX(GroupVertices[Group],MATCH(Edges[[#This Row],[Vertex 1]],GroupVertices[Vertex],0)),1,1,"")</f>
        <v>13</v>
      </c>
      <c r="BC99" s="78" t="str">
        <f>REPLACE(INDEX(GroupVertices[Group],MATCH(Edges[[#This Row],[Vertex 2]],GroupVertices[Vertex],0)),1,1,"")</f>
        <v>13</v>
      </c>
      <c r="BD99" s="48"/>
      <c r="BE99" s="49"/>
      <c r="BF99" s="48"/>
      <c r="BG99" s="49"/>
      <c r="BH99" s="48"/>
      <c r="BI99" s="49"/>
      <c r="BJ99" s="48"/>
      <c r="BK99" s="49"/>
      <c r="BL99" s="48"/>
    </row>
    <row r="100" spans="1:64" ht="15">
      <c r="A100" s="64" t="s">
        <v>271</v>
      </c>
      <c r="B100" s="64" t="s">
        <v>271</v>
      </c>
      <c r="C100" s="65" t="s">
        <v>3354</v>
      </c>
      <c r="D100" s="66">
        <v>3</v>
      </c>
      <c r="E100" s="67" t="s">
        <v>132</v>
      </c>
      <c r="F100" s="68">
        <v>35</v>
      </c>
      <c r="G100" s="65"/>
      <c r="H100" s="69"/>
      <c r="I100" s="70"/>
      <c r="J100" s="70"/>
      <c r="K100" s="34" t="s">
        <v>65</v>
      </c>
      <c r="L100" s="77">
        <v>100</v>
      </c>
      <c r="M100" s="77"/>
      <c r="N100" s="72"/>
      <c r="O100" s="79" t="s">
        <v>176</v>
      </c>
      <c r="P100" s="81">
        <v>43505.12237268518</v>
      </c>
      <c r="Q100" s="79" t="s">
        <v>447</v>
      </c>
      <c r="R100" s="82" t="s">
        <v>541</v>
      </c>
      <c r="S100" s="79" t="s">
        <v>588</v>
      </c>
      <c r="T100" s="79"/>
      <c r="U100" s="79"/>
      <c r="V100" s="82" t="s">
        <v>712</v>
      </c>
      <c r="W100" s="81">
        <v>43505.12237268518</v>
      </c>
      <c r="X100" s="82" t="s">
        <v>834</v>
      </c>
      <c r="Y100" s="79">
        <v>41.762831</v>
      </c>
      <c r="Z100" s="79">
        <v>-72.682383</v>
      </c>
      <c r="AA100" s="85" t="s">
        <v>984</v>
      </c>
      <c r="AB100" s="79"/>
      <c r="AC100" s="79" t="b">
        <v>0</v>
      </c>
      <c r="AD100" s="79">
        <v>0</v>
      </c>
      <c r="AE100" s="85" t="s">
        <v>1092</v>
      </c>
      <c r="AF100" s="79" t="b">
        <v>0</v>
      </c>
      <c r="AG100" s="79" t="s">
        <v>1115</v>
      </c>
      <c r="AH100" s="79"/>
      <c r="AI100" s="85" t="s">
        <v>1092</v>
      </c>
      <c r="AJ100" s="79" t="b">
        <v>0</v>
      </c>
      <c r="AK100" s="79">
        <v>0</v>
      </c>
      <c r="AL100" s="85" t="s">
        <v>1092</v>
      </c>
      <c r="AM100" s="79" t="s">
        <v>1136</v>
      </c>
      <c r="AN100" s="79" t="b">
        <v>0</v>
      </c>
      <c r="AO100" s="85" t="s">
        <v>984</v>
      </c>
      <c r="AP100" s="79" t="s">
        <v>176</v>
      </c>
      <c r="AQ100" s="79">
        <v>0</v>
      </c>
      <c r="AR100" s="79">
        <v>0</v>
      </c>
      <c r="AS100" s="79" t="s">
        <v>1142</v>
      </c>
      <c r="AT100" s="79" t="s">
        <v>1144</v>
      </c>
      <c r="AU100" s="79" t="s">
        <v>1145</v>
      </c>
      <c r="AV100" s="79" t="s">
        <v>1146</v>
      </c>
      <c r="AW100" s="79" t="s">
        <v>1148</v>
      </c>
      <c r="AX100" s="79" t="s">
        <v>1150</v>
      </c>
      <c r="AY100" s="79" t="s">
        <v>1152</v>
      </c>
      <c r="AZ100" s="82" t="s">
        <v>1153</v>
      </c>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v>
      </c>
      <c r="BK100" s="49">
        <v>100</v>
      </c>
      <c r="BL100" s="48">
        <v>14</v>
      </c>
    </row>
    <row r="101" spans="1:64" ht="15">
      <c r="A101" s="64" t="s">
        <v>272</v>
      </c>
      <c r="B101" s="64" t="s">
        <v>361</v>
      </c>
      <c r="C101" s="65" t="s">
        <v>3354</v>
      </c>
      <c r="D101" s="66">
        <v>3</v>
      </c>
      <c r="E101" s="67" t="s">
        <v>132</v>
      </c>
      <c r="F101" s="68">
        <v>35</v>
      </c>
      <c r="G101" s="65"/>
      <c r="H101" s="69"/>
      <c r="I101" s="70"/>
      <c r="J101" s="70"/>
      <c r="K101" s="34" t="s">
        <v>65</v>
      </c>
      <c r="L101" s="77">
        <v>101</v>
      </c>
      <c r="M101" s="77"/>
      <c r="N101" s="72"/>
      <c r="O101" s="79" t="s">
        <v>391</v>
      </c>
      <c r="P101" s="81">
        <v>43505.517013888886</v>
      </c>
      <c r="Q101" s="79" t="s">
        <v>448</v>
      </c>
      <c r="R101" s="79"/>
      <c r="S101" s="79"/>
      <c r="T101" s="79"/>
      <c r="U101" s="79"/>
      <c r="V101" s="82" t="s">
        <v>713</v>
      </c>
      <c r="W101" s="81">
        <v>43505.517013888886</v>
      </c>
      <c r="X101" s="82" t="s">
        <v>835</v>
      </c>
      <c r="Y101" s="79"/>
      <c r="Z101" s="79"/>
      <c r="AA101" s="85" t="s">
        <v>985</v>
      </c>
      <c r="AB101" s="85" t="s">
        <v>1081</v>
      </c>
      <c r="AC101" s="79" t="b">
        <v>0</v>
      </c>
      <c r="AD101" s="79">
        <v>0</v>
      </c>
      <c r="AE101" s="85" t="s">
        <v>1104</v>
      </c>
      <c r="AF101" s="79" t="b">
        <v>0</v>
      </c>
      <c r="AG101" s="79" t="s">
        <v>1115</v>
      </c>
      <c r="AH101" s="79"/>
      <c r="AI101" s="85" t="s">
        <v>1092</v>
      </c>
      <c r="AJ101" s="79" t="b">
        <v>0</v>
      </c>
      <c r="AK101" s="79">
        <v>0</v>
      </c>
      <c r="AL101" s="85" t="s">
        <v>1092</v>
      </c>
      <c r="AM101" s="79" t="s">
        <v>1124</v>
      </c>
      <c r="AN101" s="79" t="b">
        <v>0</v>
      </c>
      <c r="AO101" s="85" t="s">
        <v>1081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8</v>
      </c>
      <c r="BC101" s="78" t="str">
        <f>REPLACE(INDEX(GroupVertices[Group],MATCH(Edges[[#This Row],[Vertex 2]],GroupVertices[Vertex],0)),1,1,"")</f>
        <v>8</v>
      </c>
      <c r="BD101" s="48"/>
      <c r="BE101" s="49"/>
      <c r="BF101" s="48"/>
      <c r="BG101" s="49"/>
      <c r="BH101" s="48"/>
      <c r="BI101" s="49"/>
      <c r="BJ101" s="48"/>
      <c r="BK101" s="49"/>
      <c r="BL101" s="48"/>
    </row>
    <row r="102" spans="1:64" ht="15">
      <c r="A102" s="64" t="s">
        <v>272</v>
      </c>
      <c r="B102" s="64" t="s">
        <v>362</v>
      </c>
      <c r="C102" s="65" t="s">
        <v>3354</v>
      </c>
      <c r="D102" s="66">
        <v>3</v>
      </c>
      <c r="E102" s="67" t="s">
        <v>132</v>
      </c>
      <c r="F102" s="68">
        <v>35</v>
      </c>
      <c r="G102" s="65"/>
      <c r="H102" s="69"/>
      <c r="I102" s="70"/>
      <c r="J102" s="70"/>
      <c r="K102" s="34" t="s">
        <v>65</v>
      </c>
      <c r="L102" s="77">
        <v>102</v>
      </c>
      <c r="M102" s="77"/>
      <c r="N102" s="72"/>
      <c r="O102" s="79" t="s">
        <v>391</v>
      </c>
      <c r="P102" s="81">
        <v>43505.517013888886</v>
      </c>
      <c r="Q102" s="79" t="s">
        <v>448</v>
      </c>
      <c r="R102" s="79"/>
      <c r="S102" s="79"/>
      <c r="T102" s="79"/>
      <c r="U102" s="79"/>
      <c r="V102" s="82" t="s">
        <v>713</v>
      </c>
      <c r="W102" s="81">
        <v>43505.517013888886</v>
      </c>
      <c r="X102" s="82" t="s">
        <v>835</v>
      </c>
      <c r="Y102" s="79"/>
      <c r="Z102" s="79"/>
      <c r="AA102" s="85" t="s">
        <v>985</v>
      </c>
      <c r="AB102" s="85" t="s">
        <v>1081</v>
      </c>
      <c r="AC102" s="79" t="b">
        <v>0</v>
      </c>
      <c r="AD102" s="79">
        <v>0</v>
      </c>
      <c r="AE102" s="85" t="s">
        <v>1104</v>
      </c>
      <c r="AF102" s="79" t="b">
        <v>0</v>
      </c>
      <c r="AG102" s="79" t="s">
        <v>1115</v>
      </c>
      <c r="AH102" s="79"/>
      <c r="AI102" s="85" t="s">
        <v>1092</v>
      </c>
      <c r="AJ102" s="79" t="b">
        <v>0</v>
      </c>
      <c r="AK102" s="79">
        <v>0</v>
      </c>
      <c r="AL102" s="85" t="s">
        <v>1092</v>
      </c>
      <c r="AM102" s="79" t="s">
        <v>1124</v>
      </c>
      <c r="AN102" s="79" t="b">
        <v>0</v>
      </c>
      <c r="AO102" s="85" t="s">
        <v>1081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272</v>
      </c>
      <c r="B103" s="64" t="s">
        <v>363</v>
      </c>
      <c r="C103" s="65" t="s">
        <v>3354</v>
      </c>
      <c r="D103" s="66">
        <v>3</v>
      </c>
      <c r="E103" s="67" t="s">
        <v>132</v>
      </c>
      <c r="F103" s="68">
        <v>35</v>
      </c>
      <c r="G103" s="65"/>
      <c r="H103" s="69"/>
      <c r="I103" s="70"/>
      <c r="J103" s="70"/>
      <c r="K103" s="34" t="s">
        <v>65</v>
      </c>
      <c r="L103" s="77">
        <v>103</v>
      </c>
      <c r="M103" s="77"/>
      <c r="N103" s="72"/>
      <c r="O103" s="79" t="s">
        <v>391</v>
      </c>
      <c r="P103" s="81">
        <v>43505.517013888886</v>
      </c>
      <c r="Q103" s="79" t="s">
        <v>448</v>
      </c>
      <c r="R103" s="79"/>
      <c r="S103" s="79"/>
      <c r="T103" s="79"/>
      <c r="U103" s="79"/>
      <c r="V103" s="82" t="s">
        <v>713</v>
      </c>
      <c r="W103" s="81">
        <v>43505.517013888886</v>
      </c>
      <c r="X103" s="82" t="s">
        <v>835</v>
      </c>
      <c r="Y103" s="79"/>
      <c r="Z103" s="79"/>
      <c r="AA103" s="85" t="s">
        <v>985</v>
      </c>
      <c r="AB103" s="85" t="s">
        <v>1081</v>
      </c>
      <c r="AC103" s="79" t="b">
        <v>0</v>
      </c>
      <c r="AD103" s="79">
        <v>0</v>
      </c>
      <c r="AE103" s="85" t="s">
        <v>1104</v>
      </c>
      <c r="AF103" s="79" t="b">
        <v>0</v>
      </c>
      <c r="AG103" s="79" t="s">
        <v>1115</v>
      </c>
      <c r="AH103" s="79"/>
      <c r="AI103" s="85" t="s">
        <v>1092</v>
      </c>
      <c r="AJ103" s="79" t="b">
        <v>0</v>
      </c>
      <c r="AK103" s="79">
        <v>0</v>
      </c>
      <c r="AL103" s="85" t="s">
        <v>1092</v>
      </c>
      <c r="AM103" s="79" t="s">
        <v>1124</v>
      </c>
      <c r="AN103" s="79" t="b">
        <v>0</v>
      </c>
      <c r="AO103" s="85" t="s">
        <v>1081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c r="BE103" s="49"/>
      <c r="BF103" s="48"/>
      <c r="BG103" s="49"/>
      <c r="BH103" s="48"/>
      <c r="BI103" s="49"/>
      <c r="BJ103" s="48"/>
      <c r="BK103" s="49"/>
      <c r="BL103" s="48"/>
    </row>
    <row r="104" spans="1:64" ht="15">
      <c r="A104" s="64" t="s">
        <v>272</v>
      </c>
      <c r="B104" s="64" t="s">
        <v>364</v>
      </c>
      <c r="C104" s="65" t="s">
        <v>3354</v>
      </c>
      <c r="D104" s="66">
        <v>3</v>
      </c>
      <c r="E104" s="67" t="s">
        <v>132</v>
      </c>
      <c r="F104" s="68">
        <v>35</v>
      </c>
      <c r="G104" s="65"/>
      <c r="H104" s="69"/>
      <c r="I104" s="70"/>
      <c r="J104" s="70"/>
      <c r="K104" s="34" t="s">
        <v>65</v>
      </c>
      <c r="L104" s="77">
        <v>104</v>
      </c>
      <c r="M104" s="77"/>
      <c r="N104" s="72"/>
      <c r="O104" s="79" t="s">
        <v>391</v>
      </c>
      <c r="P104" s="81">
        <v>43505.517013888886</v>
      </c>
      <c r="Q104" s="79" t="s">
        <v>448</v>
      </c>
      <c r="R104" s="79"/>
      <c r="S104" s="79"/>
      <c r="T104" s="79"/>
      <c r="U104" s="79"/>
      <c r="V104" s="82" t="s">
        <v>713</v>
      </c>
      <c r="W104" s="81">
        <v>43505.517013888886</v>
      </c>
      <c r="X104" s="82" t="s">
        <v>835</v>
      </c>
      <c r="Y104" s="79"/>
      <c r="Z104" s="79"/>
      <c r="AA104" s="85" t="s">
        <v>985</v>
      </c>
      <c r="AB104" s="85" t="s">
        <v>1081</v>
      </c>
      <c r="AC104" s="79" t="b">
        <v>0</v>
      </c>
      <c r="AD104" s="79">
        <v>0</v>
      </c>
      <c r="AE104" s="85" t="s">
        <v>1104</v>
      </c>
      <c r="AF104" s="79" t="b">
        <v>0</v>
      </c>
      <c r="AG104" s="79" t="s">
        <v>1115</v>
      </c>
      <c r="AH104" s="79"/>
      <c r="AI104" s="85" t="s">
        <v>1092</v>
      </c>
      <c r="AJ104" s="79" t="b">
        <v>0</v>
      </c>
      <c r="AK104" s="79">
        <v>0</v>
      </c>
      <c r="AL104" s="85" t="s">
        <v>1092</v>
      </c>
      <c r="AM104" s="79" t="s">
        <v>1124</v>
      </c>
      <c r="AN104" s="79" t="b">
        <v>0</v>
      </c>
      <c r="AO104" s="85" t="s">
        <v>1081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272</v>
      </c>
      <c r="B105" s="64" t="s">
        <v>365</v>
      </c>
      <c r="C105" s="65" t="s">
        <v>3354</v>
      </c>
      <c r="D105" s="66">
        <v>3</v>
      </c>
      <c r="E105" s="67" t="s">
        <v>132</v>
      </c>
      <c r="F105" s="68">
        <v>35</v>
      </c>
      <c r="G105" s="65"/>
      <c r="H105" s="69"/>
      <c r="I105" s="70"/>
      <c r="J105" s="70"/>
      <c r="K105" s="34" t="s">
        <v>65</v>
      </c>
      <c r="L105" s="77">
        <v>105</v>
      </c>
      <c r="M105" s="77"/>
      <c r="N105" s="72"/>
      <c r="O105" s="79" t="s">
        <v>391</v>
      </c>
      <c r="P105" s="81">
        <v>43505.517013888886</v>
      </c>
      <c r="Q105" s="79" t="s">
        <v>448</v>
      </c>
      <c r="R105" s="79"/>
      <c r="S105" s="79"/>
      <c r="T105" s="79"/>
      <c r="U105" s="79"/>
      <c r="V105" s="82" t="s">
        <v>713</v>
      </c>
      <c r="W105" s="81">
        <v>43505.517013888886</v>
      </c>
      <c r="X105" s="82" t="s">
        <v>835</v>
      </c>
      <c r="Y105" s="79"/>
      <c r="Z105" s="79"/>
      <c r="AA105" s="85" t="s">
        <v>985</v>
      </c>
      <c r="AB105" s="85" t="s">
        <v>1081</v>
      </c>
      <c r="AC105" s="79" t="b">
        <v>0</v>
      </c>
      <c r="AD105" s="79">
        <v>0</v>
      </c>
      <c r="AE105" s="85" t="s">
        <v>1104</v>
      </c>
      <c r="AF105" s="79" t="b">
        <v>0</v>
      </c>
      <c r="AG105" s="79" t="s">
        <v>1115</v>
      </c>
      <c r="AH105" s="79"/>
      <c r="AI105" s="85" t="s">
        <v>1092</v>
      </c>
      <c r="AJ105" s="79" t="b">
        <v>0</v>
      </c>
      <c r="AK105" s="79">
        <v>0</v>
      </c>
      <c r="AL105" s="85" t="s">
        <v>1092</v>
      </c>
      <c r="AM105" s="79" t="s">
        <v>1124</v>
      </c>
      <c r="AN105" s="79" t="b">
        <v>0</v>
      </c>
      <c r="AO105" s="85" t="s">
        <v>1081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c r="BE105" s="49"/>
      <c r="BF105" s="48"/>
      <c r="BG105" s="49"/>
      <c r="BH105" s="48"/>
      <c r="BI105" s="49"/>
      <c r="BJ105" s="48"/>
      <c r="BK105" s="49"/>
      <c r="BL105" s="48"/>
    </row>
    <row r="106" spans="1:64" ht="15">
      <c r="A106" s="64" t="s">
        <v>272</v>
      </c>
      <c r="B106" s="64" t="s">
        <v>366</v>
      </c>
      <c r="C106" s="65" t="s">
        <v>3354</v>
      </c>
      <c r="D106" s="66">
        <v>3</v>
      </c>
      <c r="E106" s="67" t="s">
        <v>132</v>
      </c>
      <c r="F106" s="68">
        <v>35</v>
      </c>
      <c r="G106" s="65"/>
      <c r="H106" s="69"/>
      <c r="I106" s="70"/>
      <c r="J106" s="70"/>
      <c r="K106" s="34" t="s">
        <v>65</v>
      </c>
      <c r="L106" s="77">
        <v>106</v>
      </c>
      <c r="M106" s="77"/>
      <c r="N106" s="72"/>
      <c r="O106" s="79" t="s">
        <v>392</v>
      </c>
      <c r="P106" s="81">
        <v>43505.517013888886</v>
      </c>
      <c r="Q106" s="79" t="s">
        <v>448</v>
      </c>
      <c r="R106" s="79"/>
      <c r="S106" s="79"/>
      <c r="T106" s="79"/>
      <c r="U106" s="79"/>
      <c r="V106" s="82" t="s">
        <v>713</v>
      </c>
      <c r="W106" s="81">
        <v>43505.517013888886</v>
      </c>
      <c r="X106" s="82" t="s">
        <v>835</v>
      </c>
      <c r="Y106" s="79"/>
      <c r="Z106" s="79"/>
      <c r="AA106" s="85" t="s">
        <v>985</v>
      </c>
      <c r="AB106" s="85" t="s">
        <v>1081</v>
      </c>
      <c r="AC106" s="79" t="b">
        <v>0</v>
      </c>
      <c r="AD106" s="79">
        <v>0</v>
      </c>
      <c r="AE106" s="85" t="s">
        <v>1104</v>
      </c>
      <c r="AF106" s="79" t="b">
        <v>0</v>
      </c>
      <c r="AG106" s="79" t="s">
        <v>1115</v>
      </c>
      <c r="AH106" s="79"/>
      <c r="AI106" s="85" t="s">
        <v>1092</v>
      </c>
      <c r="AJ106" s="79" t="b">
        <v>0</v>
      </c>
      <c r="AK106" s="79">
        <v>0</v>
      </c>
      <c r="AL106" s="85" t="s">
        <v>1092</v>
      </c>
      <c r="AM106" s="79" t="s">
        <v>1124</v>
      </c>
      <c r="AN106" s="79" t="b">
        <v>0</v>
      </c>
      <c r="AO106" s="85" t="s">
        <v>1081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v>1</v>
      </c>
      <c r="BE106" s="49">
        <v>2</v>
      </c>
      <c r="BF106" s="48">
        <v>0</v>
      </c>
      <c r="BG106" s="49">
        <v>0</v>
      </c>
      <c r="BH106" s="48">
        <v>0</v>
      </c>
      <c r="BI106" s="49">
        <v>0</v>
      </c>
      <c r="BJ106" s="48">
        <v>49</v>
      </c>
      <c r="BK106" s="49">
        <v>98</v>
      </c>
      <c r="BL106" s="48">
        <v>50</v>
      </c>
    </row>
    <row r="107" spans="1:64" ht="15">
      <c r="A107" s="64" t="s">
        <v>273</v>
      </c>
      <c r="B107" s="64" t="s">
        <v>367</v>
      </c>
      <c r="C107" s="65" t="s">
        <v>3354</v>
      </c>
      <c r="D107" s="66">
        <v>3</v>
      </c>
      <c r="E107" s="67" t="s">
        <v>132</v>
      </c>
      <c r="F107" s="68">
        <v>35</v>
      </c>
      <c r="G107" s="65"/>
      <c r="H107" s="69"/>
      <c r="I107" s="70"/>
      <c r="J107" s="70"/>
      <c r="K107" s="34" t="s">
        <v>65</v>
      </c>
      <c r="L107" s="77">
        <v>107</v>
      </c>
      <c r="M107" s="77"/>
      <c r="N107" s="72"/>
      <c r="O107" s="79" t="s">
        <v>391</v>
      </c>
      <c r="P107" s="81">
        <v>43505.55159722222</v>
      </c>
      <c r="Q107" s="79" t="s">
        <v>449</v>
      </c>
      <c r="R107" s="79"/>
      <c r="S107" s="79"/>
      <c r="T107" s="79" t="s">
        <v>624</v>
      </c>
      <c r="U107" s="79"/>
      <c r="V107" s="82" t="s">
        <v>714</v>
      </c>
      <c r="W107" s="81">
        <v>43505.55159722222</v>
      </c>
      <c r="X107" s="82" t="s">
        <v>836</v>
      </c>
      <c r="Y107" s="79"/>
      <c r="Z107" s="79"/>
      <c r="AA107" s="85" t="s">
        <v>986</v>
      </c>
      <c r="AB107" s="85" t="s">
        <v>1082</v>
      </c>
      <c r="AC107" s="79" t="b">
        <v>0</v>
      </c>
      <c r="AD107" s="79">
        <v>0</v>
      </c>
      <c r="AE107" s="85" t="s">
        <v>1105</v>
      </c>
      <c r="AF107" s="79" t="b">
        <v>0</v>
      </c>
      <c r="AG107" s="79" t="s">
        <v>1115</v>
      </c>
      <c r="AH107" s="79"/>
      <c r="AI107" s="85" t="s">
        <v>1092</v>
      </c>
      <c r="AJ107" s="79" t="b">
        <v>0</v>
      </c>
      <c r="AK107" s="79">
        <v>0</v>
      </c>
      <c r="AL107" s="85" t="s">
        <v>1092</v>
      </c>
      <c r="AM107" s="79" t="s">
        <v>1123</v>
      </c>
      <c r="AN107" s="79" t="b">
        <v>0</v>
      </c>
      <c r="AO107" s="85" t="s">
        <v>1082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12</v>
      </c>
      <c r="BC107" s="78" t="str">
        <f>REPLACE(INDEX(GroupVertices[Group],MATCH(Edges[[#This Row],[Vertex 2]],GroupVertices[Vertex],0)),1,1,"")</f>
        <v>12</v>
      </c>
      <c r="BD107" s="48"/>
      <c r="BE107" s="49"/>
      <c r="BF107" s="48"/>
      <c r="BG107" s="49"/>
      <c r="BH107" s="48"/>
      <c r="BI107" s="49"/>
      <c r="BJ107" s="48"/>
      <c r="BK107" s="49"/>
      <c r="BL107" s="48"/>
    </row>
    <row r="108" spans="1:64" ht="15">
      <c r="A108" s="64" t="s">
        <v>273</v>
      </c>
      <c r="B108" s="64" t="s">
        <v>368</v>
      </c>
      <c r="C108" s="65" t="s">
        <v>3354</v>
      </c>
      <c r="D108" s="66">
        <v>3</v>
      </c>
      <c r="E108" s="67" t="s">
        <v>132</v>
      </c>
      <c r="F108" s="68">
        <v>35</v>
      </c>
      <c r="G108" s="65"/>
      <c r="H108" s="69"/>
      <c r="I108" s="70"/>
      <c r="J108" s="70"/>
      <c r="K108" s="34" t="s">
        <v>65</v>
      </c>
      <c r="L108" s="77">
        <v>108</v>
      </c>
      <c r="M108" s="77"/>
      <c r="N108" s="72"/>
      <c r="O108" s="79" t="s">
        <v>391</v>
      </c>
      <c r="P108" s="81">
        <v>43505.55159722222</v>
      </c>
      <c r="Q108" s="79" t="s">
        <v>449</v>
      </c>
      <c r="R108" s="79"/>
      <c r="S108" s="79"/>
      <c r="T108" s="79" t="s">
        <v>624</v>
      </c>
      <c r="U108" s="79"/>
      <c r="V108" s="82" t="s">
        <v>714</v>
      </c>
      <c r="W108" s="81">
        <v>43505.55159722222</v>
      </c>
      <c r="X108" s="82" t="s">
        <v>836</v>
      </c>
      <c r="Y108" s="79"/>
      <c r="Z108" s="79"/>
      <c r="AA108" s="85" t="s">
        <v>986</v>
      </c>
      <c r="AB108" s="85" t="s">
        <v>1082</v>
      </c>
      <c r="AC108" s="79" t="b">
        <v>0</v>
      </c>
      <c r="AD108" s="79">
        <v>0</v>
      </c>
      <c r="AE108" s="85" t="s">
        <v>1105</v>
      </c>
      <c r="AF108" s="79" t="b">
        <v>0</v>
      </c>
      <c r="AG108" s="79" t="s">
        <v>1115</v>
      </c>
      <c r="AH108" s="79"/>
      <c r="AI108" s="85" t="s">
        <v>1092</v>
      </c>
      <c r="AJ108" s="79" t="b">
        <v>0</v>
      </c>
      <c r="AK108" s="79">
        <v>0</v>
      </c>
      <c r="AL108" s="85" t="s">
        <v>1092</v>
      </c>
      <c r="AM108" s="79" t="s">
        <v>1123</v>
      </c>
      <c r="AN108" s="79" t="b">
        <v>0</v>
      </c>
      <c r="AO108" s="85" t="s">
        <v>1082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12</v>
      </c>
      <c r="BC108" s="78" t="str">
        <f>REPLACE(INDEX(GroupVertices[Group],MATCH(Edges[[#This Row],[Vertex 2]],GroupVertices[Vertex],0)),1,1,"")</f>
        <v>12</v>
      </c>
      <c r="BD108" s="48"/>
      <c r="BE108" s="49"/>
      <c r="BF108" s="48"/>
      <c r="BG108" s="49"/>
      <c r="BH108" s="48"/>
      <c r="BI108" s="49"/>
      <c r="BJ108" s="48"/>
      <c r="BK108" s="49"/>
      <c r="BL108" s="48"/>
    </row>
    <row r="109" spans="1:64" ht="15">
      <c r="A109" s="64" t="s">
        <v>273</v>
      </c>
      <c r="B109" s="64" t="s">
        <v>369</v>
      </c>
      <c r="C109" s="65" t="s">
        <v>3354</v>
      </c>
      <c r="D109" s="66">
        <v>3</v>
      </c>
      <c r="E109" s="67" t="s">
        <v>132</v>
      </c>
      <c r="F109" s="68">
        <v>35</v>
      </c>
      <c r="G109" s="65"/>
      <c r="H109" s="69"/>
      <c r="I109" s="70"/>
      <c r="J109" s="70"/>
      <c r="K109" s="34" t="s">
        <v>65</v>
      </c>
      <c r="L109" s="77">
        <v>109</v>
      </c>
      <c r="M109" s="77"/>
      <c r="N109" s="72"/>
      <c r="O109" s="79" t="s">
        <v>392</v>
      </c>
      <c r="P109" s="81">
        <v>43505.55159722222</v>
      </c>
      <c r="Q109" s="79" t="s">
        <v>449</v>
      </c>
      <c r="R109" s="79"/>
      <c r="S109" s="79"/>
      <c r="T109" s="79" t="s">
        <v>624</v>
      </c>
      <c r="U109" s="79"/>
      <c r="V109" s="82" t="s">
        <v>714</v>
      </c>
      <c r="W109" s="81">
        <v>43505.55159722222</v>
      </c>
      <c r="X109" s="82" t="s">
        <v>836</v>
      </c>
      <c r="Y109" s="79"/>
      <c r="Z109" s="79"/>
      <c r="AA109" s="85" t="s">
        <v>986</v>
      </c>
      <c r="AB109" s="85" t="s">
        <v>1082</v>
      </c>
      <c r="AC109" s="79" t="b">
        <v>0</v>
      </c>
      <c r="AD109" s="79">
        <v>0</v>
      </c>
      <c r="AE109" s="85" t="s">
        <v>1105</v>
      </c>
      <c r="AF109" s="79" t="b">
        <v>0</v>
      </c>
      <c r="AG109" s="79" t="s">
        <v>1115</v>
      </c>
      <c r="AH109" s="79"/>
      <c r="AI109" s="85" t="s">
        <v>1092</v>
      </c>
      <c r="AJ109" s="79" t="b">
        <v>0</v>
      </c>
      <c r="AK109" s="79">
        <v>0</v>
      </c>
      <c r="AL109" s="85" t="s">
        <v>1092</v>
      </c>
      <c r="AM109" s="79" t="s">
        <v>1123</v>
      </c>
      <c r="AN109" s="79" t="b">
        <v>0</v>
      </c>
      <c r="AO109" s="85" t="s">
        <v>1082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12</v>
      </c>
      <c r="BC109" s="78" t="str">
        <f>REPLACE(INDEX(GroupVertices[Group],MATCH(Edges[[#This Row],[Vertex 2]],GroupVertices[Vertex],0)),1,1,"")</f>
        <v>12</v>
      </c>
      <c r="BD109" s="48">
        <v>0</v>
      </c>
      <c r="BE109" s="49">
        <v>0</v>
      </c>
      <c r="BF109" s="48">
        <v>0</v>
      </c>
      <c r="BG109" s="49">
        <v>0</v>
      </c>
      <c r="BH109" s="48">
        <v>0</v>
      </c>
      <c r="BI109" s="49">
        <v>0</v>
      </c>
      <c r="BJ109" s="48">
        <v>40</v>
      </c>
      <c r="BK109" s="49">
        <v>100</v>
      </c>
      <c r="BL109" s="48">
        <v>40</v>
      </c>
    </row>
    <row r="110" spans="1:64" ht="15">
      <c r="A110" s="64" t="s">
        <v>274</v>
      </c>
      <c r="B110" s="64" t="s">
        <v>351</v>
      </c>
      <c r="C110" s="65" t="s">
        <v>3354</v>
      </c>
      <c r="D110" s="66">
        <v>3</v>
      </c>
      <c r="E110" s="67" t="s">
        <v>132</v>
      </c>
      <c r="F110" s="68">
        <v>35</v>
      </c>
      <c r="G110" s="65"/>
      <c r="H110" s="69"/>
      <c r="I110" s="70"/>
      <c r="J110" s="70"/>
      <c r="K110" s="34" t="s">
        <v>65</v>
      </c>
      <c r="L110" s="77">
        <v>110</v>
      </c>
      <c r="M110" s="77"/>
      <c r="N110" s="72"/>
      <c r="O110" s="79" t="s">
        <v>391</v>
      </c>
      <c r="P110" s="81">
        <v>43505.593773148146</v>
      </c>
      <c r="Q110" s="79" t="s">
        <v>432</v>
      </c>
      <c r="R110" s="79"/>
      <c r="S110" s="79"/>
      <c r="T110" s="79" t="s">
        <v>610</v>
      </c>
      <c r="U110" s="79"/>
      <c r="V110" s="82" t="s">
        <v>715</v>
      </c>
      <c r="W110" s="81">
        <v>43505.593773148146</v>
      </c>
      <c r="X110" s="82" t="s">
        <v>837</v>
      </c>
      <c r="Y110" s="79"/>
      <c r="Z110" s="79"/>
      <c r="AA110" s="85" t="s">
        <v>987</v>
      </c>
      <c r="AB110" s="79"/>
      <c r="AC110" s="79" t="b">
        <v>0</v>
      </c>
      <c r="AD110" s="79">
        <v>0</v>
      </c>
      <c r="AE110" s="85" t="s">
        <v>1092</v>
      </c>
      <c r="AF110" s="79" t="b">
        <v>0</v>
      </c>
      <c r="AG110" s="79" t="s">
        <v>1115</v>
      </c>
      <c r="AH110" s="79"/>
      <c r="AI110" s="85" t="s">
        <v>1092</v>
      </c>
      <c r="AJ110" s="79" t="b">
        <v>0</v>
      </c>
      <c r="AK110" s="79">
        <v>4</v>
      </c>
      <c r="AL110" s="85" t="s">
        <v>1053</v>
      </c>
      <c r="AM110" s="79" t="s">
        <v>1126</v>
      </c>
      <c r="AN110" s="79" t="b">
        <v>0</v>
      </c>
      <c r="AO110" s="85" t="s">
        <v>1053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274</v>
      </c>
      <c r="B111" s="64" t="s">
        <v>329</v>
      </c>
      <c r="C111" s="65" t="s">
        <v>3354</v>
      </c>
      <c r="D111" s="66">
        <v>3</v>
      </c>
      <c r="E111" s="67" t="s">
        <v>132</v>
      </c>
      <c r="F111" s="68">
        <v>35</v>
      </c>
      <c r="G111" s="65"/>
      <c r="H111" s="69"/>
      <c r="I111" s="70"/>
      <c r="J111" s="70"/>
      <c r="K111" s="34" t="s">
        <v>65</v>
      </c>
      <c r="L111" s="77">
        <v>111</v>
      </c>
      <c r="M111" s="77"/>
      <c r="N111" s="72"/>
      <c r="O111" s="79" t="s">
        <v>391</v>
      </c>
      <c r="P111" s="81">
        <v>43505.593773148146</v>
      </c>
      <c r="Q111" s="79" t="s">
        <v>432</v>
      </c>
      <c r="R111" s="79"/>
      <c r="S111" s="79"/>
      <c r="T111" s="79" t="s">
        <v>610</v>
      </c>
      <c r="U111" s="79"/>
      <c r="V111" s="82" t="s">
        <v>715</v>
      </c>
      <c r="W111" s="81">
        <v>43505.593773148146</v>
      </c>
      <c r="X111" s="82" t="s">
        <v>837</v>
      </c>
      <c r="Y111" s="79"/>
      <c r="Z111" s="79"/>
      <c r="AA111" s="85" t="s">
        <v>987</v>
      </c>
      <c r="AB111" s="79"/>
      <c r="AC111" s="79" t="b">
        <v>0</v>
      </c>
      <c r="AD111" s="79">
        <v>0</v>
      </c>
      <c r="AE111" s="85" t="s">
        <v>1092</v>
      </c>
      <c r="AF111" s="79" t="b">
        <v>0</v>
      </c>
      <c r="AG111" s="79" t="s">
        <v>1115</v>
      </c>
      <c r="AH111" s="79"/>
      <c r="AI111" s="85" t="s">
        <v>1092</v>
      </c>
      <c r="AJ111" s="79" t="b">
        <v>0</v>
      </c>
      <c r="AK111" s="79">
        <v>4</v>
      </c>
      <c r="AL111" s="85" t="s">
        <v>1053</v>
      </c>
      <c r="AM111" s="79" t="s">
        <v>1126</v>
      </c>
      <c r="AN111" s="79" t="b">
        <v>0</v>
      </c>
      <c r="AO111" s="85" t="s">
        <v>1053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274</v>
      </c>
      <c r="B112" s="64" t="s">
        <v>330</v>
      </c>
      <c r="C112" s="65" t="s">
        <v>3354</v>
      </c>
      <c r="D112" s="66">
        <v>3</v>
      </c>
      <c r="E112" s="67" t="s">
        <v>132</v>
      </c>
      <c r="F112" s="68">
        <v>35</v>
      </c>
      <c r="G112" s="65"/>
      <c r="H112" s="69"/>
      <c r="I112" s="70"/>
      <c r="J112" s="70"/>
      <c r="K112" s="34" t="s">
        <v>65</v>
      </c>
      <c r="L112" s="77">
        <v>112</v>
      </c>
      <c r="M112" s="77"/>
      <c r="N112" s="72"/>
      <c r="O112" s="79" t="s">
        <v>391</v>
      </c>
      <c r="P112" s="81">
        <v>43505.593773148146</v>
      </c>
      <c r="Q112" s="79" t="s">
        <v>432</v>
      </c>
      <c r="R112" s="79"/>
      <c r="S112" s="79"/>
      <c r="T112" s="79" t="s">
        <v>610</v>
      </c>
      <c r="U112" s="79"/>
      <c r="V112" s="82" t="s">
        <v>715</v>
      </c>
      <c r="W112" s="81">
        <v>43505.593773148146</v>
      </c>
      <c r="X112" s="82" t="s">
        <v>837</v>
      </c>
      <c r="Y112" s="79"/>
      <c r="Z112" s="79"/>
      <c r="AA112" s="85" t="s">
        <v>987</v>
      </c>
      <c r="AB112" s="79"/>
      <c r="AC112" s="79" t="b">
        <v>0</v>
      </c>
      <c r="AD112" s="79">
        <v>0</v>
      </c>
      <c r="AE112" s="85" t="s">
        <v>1092</v>
      </c>
      <c r="AF112" s="79" t="b">
        <v>0</v>
      </c>
      <c r="AG112" s="79" t="s">
        <v>1115</v>
      </c>
      <c r="AH112" s="79"/>
      <c r="AI112" s="85" t="s">
        <v>1092</v>
      </c>
      <c r="AJ112" s="79" t="b">
        <v>0</v>
      </c>
      <c r="AK112" s="79">
        <v>4</v>
      </c>
      <c r="AL112" s="85" t="s">
        <v>1053</v>
      </c>
      <c r="AM112" s="79" t="s">
        <v>1126</v>
      </c>
      <c r="AN112" s="79" t="b">
        <v>0</v>
      </c>
      <c r="AO112" s="85" t="s">
        <v>1053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1</v>
      </c>
      <c r="BE112" s="49">
        <v>7.142857142857143</v>
      </c>
      <c r="BF112" s="48">
        <v>1</v>
      </c>
      <c r="BG112" s="49">
        <v>7.142857142857143</v>
      </c>
      <c r="BH112" s="48">
        <v>0</v>
      </c>
      <c r="BI112" s="49">
        <v>0</v>
      </c>
      <c r="BJ112" s="48">
        <v>12</v>
      </c>
      <c r="BK112" s="49">
        <v>85.71428571428571</v>
      </c>
      <c r="BL112" s="48">
        <v>14</v>
      </c>
    </row>
    <row r="113" spans="1:64" ht="15">
      <c r="A113" s="64" t="s">
        <v>275</v>
      </c>
      <c r="B113" s="64" t="s">
        <v>370</v>
      </c>
      <c r="C113" s="65" t="s">
        <v>3354</v>
      </c>
      <c r="D113" s="66">
        <v>3</v>
      </c>
      <c r="E113" s="67" t="s">
        <v>132</v>
      </c>
      <c r="F113" s="68">
        <v>35</v>
      </c>
      <c r="G113" s="65"/>
      <c r="H113" s="69"/>
      <c r="I113" s="70"/>
      <c r="J113" s="70"/>
      <c r="K113" s="34" t="s">
        <v>65</v>
      </c>
      <c r="L113" s="77">
        <v>113</v>
      </c>
      <c r="M113" s="77"/>
      <c r="N113" s="72"/>
      <c r="O113" s="79" t="s">
        <v>391</v>
      </c>
      <c r="P113" s="81">
        <v>43505.869988425926</v>
      </c>
      <c r="Q113" s="79" t="s">
        <v>450</v>
      </c>
      <c r="R113" s="79"/>
      <c r="S113" s="79"/>
      <c r="T113" s="79" t="s">
        <v>610</v>
      </c>
      <c r="U113" s="79"/>
      <c r="V113" s="82" t="s">
        <v>716</v>
      </c>
      <c r="W113" s="81">
        <v>43505.869988425926</v>
      </c>
      <c r="X113" s="82" t="s">
        <v>838</v>
      </c>
      <c r="Y113" s="79"/>
      <c r="Z113" s="79"/>
      <c r="AA113" s="85" t="s">
        <v>988</v>
      </c>
      <c r="AB113" s="79"/>
      <c r="AC113" s="79" t="b">
        <v>0</v>
      </c>
      <c r="AD113" s="79">
        <v>0</v>
      </c>
      <c r="AE113" s="85" t="s">
        <v>1092</v>
      </c>
      <c r="AF113" s="79" t="b">
        <v>0</v>
      </c>
      <c r="AG113" s="79" t="s">
        <v>1115</v>
      </c>
      <c r="AH113" s="79"/>
      <c r="AI113" s="85" t="s">
        <v>1092</v>
      </c>
      <c r="AJ113" s="79" t="b">
        <v>0</v>
      </c>
      <c r="AK113" s="79">
        <v>1</v>
      </c>
      <c r="AL113" s="85" t="s">
        <v>1052</v>
      </c>
      <c r="AM113" s="79" t="s">
        <v>1123</v>
      </c>
      <c r="AN113" s="79" t="b">
        <v>0</v>
      </c>
      <c r="AO113" s="85" t="s">
        <v>1052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18</v>
      </c>
      <c r="BK113" s="49">
        <v>100</v>
      </c>
      <c r="BL113" s="48">
        <v>18</v>
      </c>
    </row>
    <row r="114" spans="1:64" ht="15">
      <c r="A114" s="64" t="s">
        <v>275</v>
      </c>
      <c r="B114" s="64" t="s">
        <v>351</v>
      </c>
      <c r="C114" s="65" t="s">
        <v>3354</v>
      </c>
      <c r="D114" s="66">
        <v>3</v>
      </c>
      <c r="E114" s="67" t="s">
        <v>132</v>
      </c>
      <c r="F114" s="68">
        <v>35</v>
      </c>
      <c r="G114" s="65"/>
      <c r="H114" s="69"/>
      <c r="I114" s="70"/>
      <c r="J114" s="70"/>
      <c r="K114" s="34" t="s">
        <v>65</v>
      </c>
      <c r="L114" s="77">
        <v>114</v>
      </c>
      <c r="M114" s="77"/>
      <c r="N114" s="72"/>
      <c r="O114" s="79" t="s">
        <v>391</v>
      </c>
      <c r="P114" s="81">
        <v>43505.869988425926</v>
      </c>
      <c r="Q114" s="79" t="s">
        <v>450</v>
      </c>
      <c r="R114" s="79"/>
      <c r="S114" s="79"/>
      <c r="T114" s="79" t="s">
        <v>610</v>
      </c>
      <c r="U114" s="79"/>
      <c r="V114" s="82" t="s">
        <v>716</v>
      </c>
      <c r="W114" s="81">
        <v>43505.869988425926</v>
      </c>
      <c r="X114" s="82" t="s">
        <v>838</v>
      </c>
      <c r="Y114" s="79"/>
      <c r="Z114" s="79"/>
      <c r="AA114" s="85" t="s">
        <v>988</v>
      </c>
      <c r="AB114" s="79"/>
      <c r="AC114" s="79" t="b">
        <v>0</v>
      </c>
      <c r="AD114" s="79">
        <v>0</v>
      </c>
      <c r="AE114" s="85" t="s">
        <v>1092</v>
      </c>
      <c r="AF114" s="79" t="b">
        <v>0</v>
      </c>
      <c r="AG114" s="79" t="s">
        <v>1115</v>
      </c>
      <c r="AH114" s="79"/>
      <c r="AI114" s="85" t="s">
        <v>1092</v>
      </c>
      <c r="AJ114" s="79" t="b">
        <v>0</v>
      </c>
      <c r="AK114" s="79">
        <v>1</v>
      </c>
      <c r="AL114" s="85" t="s">
        <v>1052</v>
      </c>
      <c r="AM114" s="79" t="s">
        <v>1123</v>
      </c>
      <c r="AN114" s="79" t="b">
        <v>0</v>
      </c>
      <c r="AO114" s="85" t="s">
        <v>1052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275</v>
      </c>
      <c r="B115" s="64" t="s">
        <v>329</v>
      </c>
      <c r="C115" s="65" t="s">
        <v>3354</v>
      </c>
      <c r="D115" s="66">
        <v>3</v>
      </c>
      <c r="E115" s="67" t="s">
        <v>132</v>
      </c>
      <c r="F115" s="68">
        <v>35</v>
      </c>
      <c r="G115" s="65"/>
      <c r="H115" s="69"/>
      <c r="I115" s="70"/>
      <c r="J115" s="70"/>
      <c r="K115" s="34" t="s">
        <v>65</v>
      </c>
      <c r="L115" s="77">
        <v>115</v>
      </c>
      <c r="M115" s="77"/>
      <c r="N115" s="72"/>
      <c r="O115" s="79" t="s">
        <v>391</v>
      </c>
      <c r="P115" s="81">
        <v>43505.869988425926</v>
      </c>
      <c r="Q115" s="79" t="s">
        <v>450</v>
      </c>
      <c r="R115" s="79"/>
      <c r="S115" s="79"/>
      <c r="T115" s="79" t="s">
        <v>610</v>
      </c>
      <c r="U115" s="79"/>
      <c r="V115" s="82" t="s">
        <v>716</v>
      </c>
      <c r="W115" s="81">
        <v>43505.869988425926</v>
      </c>
      <c r="X115" s="82" t="s">
        <v>838</v>
      </c>
      <c r="Y115" s="79"/>
      <c r="Z115" s="79"/>
      <c r="AA115" s="85" t="s">
        <v>988</v>
      </c>
      <c r="AB115" s="79"/>
      <c r="AC115" s="79" t="b">
        <v>0</v>
      </c>
      <c r="AD115" s="79">
        <v>0</v>
      </c>
      <c r="AE115" s="85" t="s">
        <v>1092</v>
      </c>
      <c r="AF115" s="79" t="b">
        <v>0</v>
      </c>
      <c r="AG115" s="79" t="s">
        <v>1115</v>
      </c>
      <c r="AH115" s="79"/>
      <c r="AI115" s="85" t="s">
        <v>1092</v>
      </c>
      <c r="AJ115" s="79" t="b">
        <v>0</v>
      </c>
      <c r="AK115" s="79">
        <v>1</v>
      </c>
      <c r="AL115" s="85" t="s">
        <v>1052</v>
      </c>
      <c r="AM115" s="79" t="s">
        <v>1123</v>
      </c>
      <c r="AN115" s="79" t="b">
        <v>0</v>
      </c>
      <c r="AO115" s="85" t="s">
        <v>1052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276</v>
      </c>
      <c r="B116" s="64" t="s">
        <v>276</v>
      </c>
      <c r="C116" s="65" t="s">
        <v>3354</v>
      </c>
      <c r="D116" s="66">
        <v>3</v>
      </c>
      <c r="E116" s="67" t="s">
        <v>132</v>
      </c>
      <c r="F116" s="68">
        <v>35</v>
      </c>
      <c r="G116" s="65"/>
      <c r="H116" s="69"/>
      <c r="I116" s="70"/>
      <c r="J116" s="70"/>
      <c r="K116" s="34" t="s">
        <v>65</v>
      </c>
      <c r="L116" s="77">
        <v>116</v>
      </c>
      <c r="M116" s="77"/>
      <c r="N116" s="72"/>
      <c r="O116" s="79" t="s">
        <v>176</v>
      </c>
      <c r="P116" s="81">
        <v>43506.04902777778</v>
      </c>
      <c r="Q116" s="79" t="s">
        <v>451</v>
      </c>
      <c r="R116" s="79" t="s">
        <v>542</v>
      </c>
      <c r="S116" s="79" t="s">
        <v>589</v>
      </c>
      <c r="T116" s="79"/>
      <c r="U116" s="79"/>
      <c r="V116" s="82" t="s">
        <v>717</v>
      </c>
      <c r="W116" s="81">
        <v>43506.04902777778</v>
      </c>
      <c r="X116" s="82" t="s">
        <v>839</v>
      </c>
      <c r="Y116" s="79"/>
      <c r="Z116" s="79"/>
      <c r="AA116" s="85" t="s">
        <v>989</v>
      </c>
      <c r="AB116" s="79"/>
      <c r="AC116" s="79" t="b">
        <v>0</v>
      </c>
      <c r="AD116" s="79">
        <v>0</v>
      </c>
      <c r="AE116" s="85" t="s">
        <v>1092</v>
      </c>
      <c r="AF116" s="79" t="b">
        <v>0</v>
      </c>
      <c r="AG116" s="79" t="s">
        <v>1115</v>
      </c>
      <c r="AH116" s="79"/>
      <c r="AI116" s="85" t="s">
        <v>1092</v>
      </c>
      <c r="AJ116" s="79" t="b">
        <v>0</v>
      </c>
      <c r="AK116" s="79">
        <v>0</v>
      </c>
      <c r="AL116" s="85" t="s">
        <v>1092</v>
      </c>
      <c r="AM116" s="79" t="s">
        <v>1128</v>
      </c>
      <c r="AN116" s="79" t="b">
        <v>0</v>
      </c>
      <c r="AO116" s="85" t="s">
        <v>989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8.333333333333334</v>
      </c>
      <c r="BF116" s="48">
        <v>0</v>
      </c>
      <c r="BG116" s="49">
        <v>0</v>
      </c>
      <c r="BH116" s="48">
        <v>0</v>
      </c>
      <c r="BI116" s="49">
        <v>0</v>
      </c>
      <c r="BJ116" s="48">
        <v>22</v>
      </c>
      <c r="BK116" s="49">
        <v>91.66666666666667</v>
      </c>
      <c r="BL116" s="48">
        <v>24</v>
      </c>
    </row>
    <row r="117" spans="1:64" ht="15">
      <c r="A117" s="64" t="s">
        <v>277</v>
      </c>
      <c r="B117" s="64" t="s">
        <v>277</v>
      </c>
      <c r="C117" s="65" t="s">
        <v>3354</v>
      </c>
      <c r="D117" s="66">
        <v>3</v>
      </c>
      <c r="E117" s="67" t="s">
        <v>132</v>
      </c>
      <c r="F117" s="68">
        <v>35</v>
      </c>
      <c r="G117" s="65"/>
      <c r="H117" s="69"/>
      <c r="I117" s="70"/>
      <c r="J117" s="70"/>
      <c r="K117" s="34" t="s">
        <v>65</v>
      </c>
      <c r="L117" s="77">
        <v>117</v>
      </c>
      <c r="M117" s="77"/>
      <c r="N117" s="72"/>
      <c r="O117" s="79" t="s">
        <v>176</v>
      </c>
      <c r="P117" s="81">
        <v>43506.217881944445</v>
      </c>
      <c r="Q117" s="79" t="s">
        <v>452</v>
      </c>
      <c r="R117" s="82" t="s">
        <v>543</v>
      </c>
      <c r="S117" s="79" t="s">
        <v>579</v>
      </c>
      <c r="T117" s="79"/>
      <c r="U117" s="79"/>
      <c r="V117" s="82" t="s">
        <v>718</v>
      </c>
      <c r="W117" s="81">
        <v>43506.217881944445</v>
      </c>
      <c r="X117" s="82" t="s">
        <v>840</v>
      </c>
      <c r="Y117" s="79"/>
      <c r="Z117" s="79"/>
      <c r="AA117" s="85" t="s">
        <v>990</v>
      </c>
      <c r="AB117" s="79"/>
      <c r="AC117" s="79" t="b">
        <v>0</v>
      </c>
      <c r="AD117" s="79">
        <v>0</v>
      </c>
      <c r="AE117" s="85" t="s">
        <v>1092</v>
      </c>
      <c r="AF117" s="79" t="b">
        <v>1</v>
      </c>
      <c r="AG117" s="79" t="s">
        <v>1115</v>
      </c>
      <c r="AH117" s="79"/>
      <c r="AI117" s="85" t="s">
        <v>1120</v>
      </c>
      <c r="AJ117" s="79" t="b">
        <v>0</v>
      </c>
      <c r="AK117" s="79">
        <v>0</v>
      </c>
      <c r="AL117" s="85" t="s">
        <v>1092</v>
      </c>
      <c r="AM117" s="79" t="s">
        <v>1123</v>
      </c>
      <c r="AN117" s="79" t="b">
        <v>0</v>
      </c>
      <c r="AO117" s="85" t="s">
        <v>990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6</v>
      </c>
      <c r="BK117" s="49">
        <v>100</v>
      </c>
      <c r="BL117" s="48">
        <v>6</v>
      </c>
    </row>
    <row r="118" spans="1:64" ht="15">
      <c r="A118" s="64" t="s">
        <v>278</v>
      </c>
      <c r="B118" s="64" t="s">
        <v>371</v>
      </c>
      <c r="C118" s="65" t="s">
        <v>3354</v>
      </c>
      <c r="D118" s="66">
        <v>3</v>
      </c>
      <c r="E118" s="67" t="s">
        <v>132</v>
      </c>
      <c r="F118" s="68">
        <v>35</v>
      </c>
      <c r="G118" s="65"/>
      <c r="H118" s="69"/>
      <c r="I118" s="70"/>
      <c r="J118" s="70"/>
      <c r="K118" s="34" t="s">
        <v>65</v>
      </c>
      <c r="L118" s="77">
        <v>118</v>
      </c>
      <c r="M118" s="77"/>
      <c r="N118" s="72"/>
      <c r="O118" s="79" t="s">
        <v>391</v>
      </c>
      <c r="P118" s="81">
        <v>43506.83693287037</v>
      </c>
      <c r="Q118" s="79" t="s">
        <v>453</v>
      </c>
      <c r="R118" s="79"/>
      <c r="S118" s="79"/>
      <c r="T118" s="79"/>
      <c r="U118" s="79"/>
      <c r="V118" s="82" t="s">
        <v>719</v>
      </c>
      <c r="W118" s="81">
        <v>43506.83693287037</v>
      </c>
      <c r="X118" s="82" t="s">
        <v>841</v>
      </c>
      <c r="Y118" s="79"/>
      <c r="Z118" s="79"/>
      <c r="AA118" s="85" t="s">
        <v>991</v>
      </c>
      <c r="AB118" s="79"/>
      <c r="AC118" s="79" t="b">
        <v>0</v>
      </c>
      <c r="AD118" s="79">
        <v>0</v>
      </c>
      <c r="AE118" s="85" t="s">
        <v>1092</v>
      </c>
      <c r="AF118" s="79" t="b">
        <v>0</v>
      </c>
      <c r="AG118" s="79" t="s">
        <v>1115</v>
      </c>
      <c r="AH118" s="79"/>
      <c r="AI118" s="85" t="s">
        <v>1092</v>
      </c>
      <c r="AJ118" s="79" t="b">
        <v>0</v>
      </c>
      <c r="AK118" s="79">
        <v>5</v>
      </c>
      <c r="AL118" s="85" t="s">
        <v>998</v>
      </c>
      <c r="AM118" s="79" t="s">
        <v>1123</v>
      </c>
      <c r="AN118" s="79" t="b">
        <v>0</v>
      </c>
      <c r="AO118" s="85" t="s">
        <v>998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278</v>
      </c>
      <c r="B119" s="64" t="s">
        <v>285</v>
      </c>
      <c r="C119" s="65" t="s">
        <v>3354</v>
      </c>
      <c r="D119" s="66">
        <v>3</v>
      </c>
      <c r="E119" s="67" t="s">
        <v>132</v>
      </c>
      <c r="F119" s="68">
        <v>35</v>
      </c>
      <c r="G119" s="65"/>
      <c r="H119" s="69"/>
      <c r="I119" s="70"/>
      <c r="J119" s="70"/>
      <c r="K119" s="34" t="s">
        <v>65</v>
      </c>
      <c r="L119" s="77">
        <v>119</v>
      </c>
      <c r="M119" s="77"/>
      <c r="N119" s="72"/>
      <c r="O119" s="79" t="s">
        <v>391</v>
      </c>
      <c r="P119" s="81">
        <v>43506.83693287037</v>
      </c>
      <c r="Q119" s="79" t="s">
        <v>453</v>
      </c>
      <c r="R119" s="79"/>
      <c r="S119" s="79"/>
      <c r="T119" s="79"/>
      <c r="U119" s="79"/>
      <c r="V119" s="82" t="s">
        <v>719</v>
      </c>
      <c r="W119" s="81">
        <v>43506.83693287037</v>
      </c>
      <c r="X119" s="82" t="s">
        <v>841</v>
      </c>
      <c r="Y119" s="79"/>
      <c r="Z119" s="79"/>
      <c r="AA119" s="85" t="s">
        <v>991</v>
      </c>
      <c r="AB119" s="79"/>
      <c r="AC119" s="79" t="b">
        <v>0</v>
      </c>
      <c r="AD119" s="79">
        <v>0</v>
      </c>
      <c r="AE119" s="85" t="s">
        <v>1092</v>
      </c>
      <c r="AF119" s="79" t="b">
        <v>0</v>
      </c>
      <c r="AG119" s="79" t="s">
        <v>1115</v>
      </c>
      <c r="AH119" s="79"/>
      <c r="AI119" s="85" t="s">
        <v>1092</v>
      </c>
      <c r="AJ119" s="79" t="b">
        <v>0</v>
      </c>
      <c r="AK119" s="79">
        <v>5</v>
      </c>
      <c r="AL119" s="85" t="s">
        <v>998</v>
      </c>
      <c r="AM119" s="79" t="s">
        <v>1123</v>
      </c>
      <c r="AN119" s="79" t="b">
        <v>0</v>
      </c>
      <c r="AO119" s="85" t="s">
        <v>998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26</v>
      </c>
      <c r="BK119" s="49">
        <v>100</v>
      </c>
      <c r="BL119" s="48">
        <v>26</v>
      </c>
    </row>
    <row r="120" spans="1:64" ht="15">
      <c r="A120" s="64" t="s">
        <v>279</v>
      </c>
      <c r="B120" s="64" t="s">
        <v>371</v>
      </c>
      <c r="C120" s="65" t="s">
        <v>3354</v>
      </c>
      <c r="D120" s="66">
        <v>3</v>
      </c>
      <c r="E120" s="67" t="s">
        <v>132</v>
      </c>
      <c r="F120" s="68">
        <v>35</v>
      </c>
      <c r="G120" s="65"/>
      <c r="H120" s="69"/>
      <c r="I120" s="70"/>
      <c r="J120" s="70"/>
      <c r="K120" s="34" t="s">
        <v>65</v>
      </c>
      <c r="L120" s="77">
        <v>120</v>
      </c>
      <c r="M120" s="77"/>
      <c r="N120" s="72"/>
      <c r="O120" s="79" t="s">
        <v>391</v>
      </c>
      <c r="P120" s="81">
        <v>43506.83943287037</v>
      </c>
      <c r="Q120" s="79" t="s">
        <v>453</v>
      </c>
      <c r="R120" s="79"/>
      <c r="S120" s="79"/>
      <c r="T120" s="79"/>
      <c r="U120" s="79"/>
      <c r="V120" s="82" t="s">
        <v>720</v>
      </c>
      <c r="W120" s="81">
        <v>43506.83943287037</v>
      </c>
      <c r="X120" s="82" t="s">
        <v>842</v>
      </c>
      <c r="Y120" s="79"/>
      <c r="Z120" s="79"/>
      <c r="AA120" s="85" t="s">
        <v>992</v>
      </c>
      <c r="AB120" s="79"/>
      <c r="AC120" s="79" t="b">
        <v>0</v>
      </c>
      <c r="AD120" s="79">
        <v>0</v>
      </c>
      <c r="AE120" s="85" t="s">
        <v>1092</v>
      </c>
      <c r="AF120" s="79" t="b">
        <v>0</v>
      </c>
      <c r="AG120" s="79" t="s">
        <v>1115</v>
      </c>
      <c r="AH120" s="79"/>
      <c r="AI120" s="85" t="s">
        <v>1092</v>
      </c>
      <c r="AJ120" s="79" t="b">
        <v>0</v>
      </c>
      <c r="AK120" s="79">
        <v>5</v>
      </c>
      <c r="AL120" s="85" t="s">
        <v>998</v>
      </c>
      <c r="AM120" s="79" t="s">
        <v>1123</v>
      </c>
      <c r="AN120" s="79" t="b">
        <v>0</v>
      </c>
      <c r="AO120" s="85" t="s">
        <v>998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279</v>
      </c>
      <c r="B121" s="64" t="s">
        <v>285</v>
      </c>
      <c r="C121" s="65" t="s">
        <v>3354</v>
      </c>
      <c r="D121" s="66">
        <v>3</v>
      </c>
      <c r="E121" s="67" t="s">
        <v>132</v>
      </c>
      <c r="F121" s="68">
        <v>35</v>
      </c>
      <c r="G121" s="65"/>
      <c r="H121" s="69"/>
      <c r="I121" s="70"/>
      <c r="J121" s="70"/>
      <c r="K121" s="34" t="s">
        <v>65</v>
      </c>
      <c r="L121" s="77">
        <v>121</v>
      </c>
      <c r="M121" s="77"/>
      <c r="N121" s="72"/>
      <c r="O121" s="79" t="s">
        <v>391</v>
      </c>
      <c r="P121" s="81">
        <v>43506.83943287037</v>
      </c>
      <c r="Q121" s="79" t="s">
        <v>453</v>
      </c>
      <c r="R121" s="79"/>
      <c r="S121" s="79"/>
      <c r="T121" s="79"/>
      <c r="U121" s="79"/>
      <c r="V121" s="82" t="s">
        <v>720</v>
      </c>
      <c r="W121" s="81">
        <v>43506.83943287037</v>
      </c>
      <c r="X121" s="82" t="s">
        <v>842</v>
      </c>
      <c r="Y121" s="79"/>
      <c r="Z121" s="79"/>
      <c r="AA121" s="85" t="s">
        <v>992</v>
      </c>
      <c r="AB121" s="79"/>
      <c r="AC121" s="79" t="b">
        <v>0</v>
      </c>
      <c r="AD121" s="79">
        <v>0</v>
      </c>
      <c r="AE121" s="85" t="s">
        <v>1092</v>
      </c>
      <c r="AF121" s="79" t="b">
        <v>0</v>
      </c>
      <c r="AG121" s="79" t="s">
        <v>1115</v>
      </c>
      <c r="AH121" s="79"/>
      <c r="AI121" s="85" t="s">
        <v>1092</v>
      </c>
      <c r="AJ121" s="79" t="b">
        <v>0</v>
      </c>
      <c r="AK121" s="79">
        <v>5</v>
      </c>
      <c r="AL121" s="85" t="s">
        <v>998</v>
      </c>
      <c r="AM121" s="79" t="s">
        <v>1123</v>
      </c>
      <c r="AN121" s="79" t="b">
        <v>0</v>
      </c>
      <c r="AO121" s="85" t="s">
        <v>998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26</v>
      </c>
      <c r="BK121" s="49">
        <v>100</v>
      </c>
      <c r="BL121" s="48">
        <v>26</v>
      </c>
    </row>
    <row r="122" spans="1:64" ht="15">
      <c r="A122" s="64" t="s">
        <v>280</v>
      </c>
      <c r="B122" s="64" t="s">
        <v>372</v>
      </c>
      <c r="C122" s="65" t="s">
        <v>3354</v>
      </c>
      <c r="D122" s="66">
        <v>3</v>
      </c>
      <c r="E122" s="67" t="s">
        <v>132</v>
      </c>
      <c r="F122" s="68">
        <v>35</v>
      </c>
      <c r="G122" s="65"/>
      <c r="H122" s="69"/>
      <c r="I122" s="70"/>
      <c r="J122" s="70"/>
      <c r="K122" s="34" t="s">
        <v>65</v>
      </c>
      <c r="L122" s="77">
        <v>122</v>
      </c>
      <c r="M122" s="77"/>
      <c r="N122" s="72"/>
      <c r="O122" s="79" t="s">
        <v>391</v>
      </c>
      <c r="P122" s="81">
        <v>43506.99484953703</v>
      </c>
      <c r="Q122" s="79" t="s">
        <v>454</v>
      </c>
      <c r="R122" s="79"/>
      <c r="S122" s="79"/>
      <c r="T122" s="79"/>
      <c r="U122" s="79"/>
      <c r="V122" s="82" t="s">
        <v>721</v>
      </c>
      <c r="W122" s="81">
        <v>43506.99484953703</v>
      </c>
      <c r="X122" s="82" t="s">
        <v>843</v>
      </c>
      <c r="Y122" s="79"/>
      <c r="Z122" s="79"/>
      <c r="AA122" s="85" t="s">
        <v>993</v>
      </c>
      <c r="AB122" s="85" t="s">
        <v>1083</v>
      </c>
      <c r="AC122" s="79" t="b">
        <v>0</v>
      </c>
      <c r="AD122" s="79">
        <v>3</v>
      </c>
      <c r="AE122" s="85" t="s">
        <v>1106</v>
      </c>
      <c r="AF122" s="79" t="b">
        <v>0</v>
      </c>
      <c r="AG122" s="79" t="s">
        <v>1115</v>
      </c>
      <c r="AH122" s="79"/>
      <c r="AI122" s="85" t="s">
        <v>1092</v>
      </c>
      <c r="AJ122" s="79" t="b">
        <v>0</v>
      </c>
      <c r="AK122" s="79">
        <v>1</v>
      </c>
      <c r="AL122" s="85" t="s">
        <v>1092</v>
      </c>
      <c r="AM122" s="79" t="s">
        <v>1126</v>
      </c>
      <c r="AN122" s="79" t="b">
        <v>0</v>
      </c>
      <c r="AO122" s="85" t="s">
        <v>1083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c r="BE122" s="49"/>
      <c r="BF122" s="48"/>
      <c r="BG122" s="49"/>
      <c r="BH122" s="48"/>
      <c r="BI122" s="49"/>
      <c r="BJ122" s="48"/>
      <c r="BK122" s="49"/>
      <c r="BL122" s="48"/>
    </row>
    <row r="123" spans="1:64" ht="15">
      <c r="A123" s="64" t="s">
        <v>281</v>
      </c>
      <c r="B123" s="64" t="s">
        <v>372</v>
      </c>
      <c r="C123" s="65" t="s">
        <v>3354</v>
      </c>
      <c r="D123" s="66">
        <v>3</v>
      </c>
      <c r="E123" s="67" t="s">
        <v>132</v>
      </c>
      <c r="F123" s="68">
        <v>35</v>
      </c>
      <c r="G123" s="65"/>
      <c r="H123" s="69"/>
      <c r="I123" s="70"/>
      <c r="J123" s="70"/>
      <c r="K123" s="34" t="s">
        <v>65</v>
      </c>
      <c r="L123" s="77">
        <v>123</v>
      </c>
      <c r="M123" s="77"/>
      <c r="N123" s="72"/>
      <c r="O123" s="79" t="s">
        <v>391</v>
      </c>
      <c r="P123" s="81">
        <v>43507.00921296296</v>
      </c>
      <c r="Q123" s="79" t="s">
        <v>455</v>
      </c>
      <c r="R123" s="79"/>
      <c r="S123" s="79"/>
      <c r="T123" s="79"/>
      <c r="U123" s="79"/>
      <c r="V123" s="82" t="s">
        <v>722</v>
      </c>
      <c r="W123" s="81">
        <v>43507.00921296296</v>
      </c>
      <c r="X123" s="82" t="s">
        <v>844</v>
      </c>
      <c r="Y123" s="79"/>
      <c r="Z123" s="79"/>
      <c r="AA123" s="85" t="s">
        <v>994</v>
      </c>
      <c r="AB123" s="79"/>
      <c r="AC123" s="79" t="b">
        <v>0</v>
      </c>
      <c r="AD123" s="79">
        <v>0</v>
      </c>
      <c r="AE123" s="85" t="s">
        <v>1092</v>
      </c>
      <c r="AF123" s="79" t="b">
        <v>0</v>
      </c>
      <c r="AG123" s="79" t="s">
        <v>1115</v>
      </c>
      <c r="AH123" s="79"/>
      <c r="AI123" s="85" t="s">
        <v>1092</v>
      </c>
      <c r="AJ123" s="79" t="b">
        <v>0</v>
      </c>
      <c r="AK123" s="79">
        <v>1</v>
      </c>
      <c r="AL123" s="85" t="s">
        <v>993</v>
      </c>
      <c r="AM123" s="79" t="s">
        <v>1137</v>
      </c>
      <c r="AN123" s="79" t="b">
        <v>0</v>
      </c>
      <c r="AO123" s="85" t="s">
        <v>993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c r="BE123" s="49"/>
      <c r="BF123" s="48"/>
      <c r="BG123" s="49"/>
      <c r="BH123" s="48"/>
      <c r="BI123" s="49"/>
      <c r="BJ123" s="48"/>
      <c r="BK123" s="49"/>
      <c r="BL123" s="48"/>
    </row>
    <row r="124" spans="1:64" ht="15">
      <c r="A124" s="64" t="s">
        <v>280</v>
      </c>
      <c r="B124" s="64" t="s">
        <v>373</v>
      </c>
      <c r="C124" s="65" t="s">
        <v>3354</v>
      </c>
      <c r="D124" s="66">
        <v>3</v>
      </c>
      <c r="E124" s="67" t="s">
        <v>132</v>
      </c>
      <c r="F124" s="68">
        <v>35</v>
      </c>
      <c r="G124" s="65"/>
      <c r="H124" s="69"/>
      <c r="I124" s="70"/>
      <c r="J124" s="70"/>
      <c r="K124" s="34" t="s">
        <v>65</v>
      </c>
      <c r="L124" s="77">
        <v>124</v>
      </c>
      <c r="M124" s="77"/>
      <c r="N124" s="72"/>
      <c r="O124" s="79" t="s">
        <v>391</v>
      </c>
      <c r="P124" s="81">
        <v>43506.99484953703</v>
      </c>
      <c r="Q124" s="79" t="s">
        <v>454</v>
      </c>
      <c r="R124" s="79"/>
      <c r="S124" s="79"/>
      <c r="T124" s="79"/>
      <c r="U124" s="79"/>
      <c r="V124" s="82" t="s">
        <v>721</v>
      </c>
      <c r="W124" s="81">
        <v>43506.99484953703</v>
      </c>
      <c r="X124" s="82" t="s">
        <v>843</v>
      </c>
      <c r="Y124" s="79"/>
      <c r="Z124" s="79"/>
      <c r="AA124" s="85" t="s">
        <v>993</v>
      </c>
      <c r="AB124" s="85" t="s">
        <v>1083</v>
      </c>
      <c r="AC124" s="79" t="b">
        <v>0</v>
      </c>
      <c r="AD124" s="79">
        <v>3</v>
      </c>
      <c r="AE124" s="85" t="s">
        <v>1106</v>
      </c>
      <c r="AF124" s="79" t="b">
        <v>0</v>
      </c>
      <c r="AG124" s="79" t="s">
        <v>1115</v>
      </c>
      <c r="AH124" s="79"/>
      <c r="AI124" s="85" t="s">
        <v>1092</v>
      </c>
      <c r="AJ124" s="79" t="b">
        <v>0</v>
      </c>
      <c r="AK124" s="79">
        <v>1</v>
      </c>
      <c r="AL124" s="85" t="s">
        <v>1092</v>
      </c>
      <c r="AM124" s="79" t="s">
        <v>1126</v>
      </c>
      <c r="AN124" s="79" t="b">
        <v>0</v>
      </c>
      <c r="AO124" s="85" t="s">
        <v>1083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c r="BE124" s="49"/>
      <c r="BF124" s="48"/>
      <c r="BG124" s="49"/>
      <c r="BH124" s="48"/>
      <c r="BI124" s="49"/>
      <c r="BJ124" s="48"/>
      <c r="BK124" s="49"/>
      <c r="BL124" s="48"/>
    </row>
    <row r="125" spans="1:64" ht="15">
      <c r="A125" s="64" t="s">
        <v>281</v>
      </c>
      <c r="B125" s="64" t="s">
        <v>373</v>
      </c>
      <c r="C125" s="65" t="s">
        <v>3354</v>
      </c>
      <c r="D125" s="66">
        <v>3</v>
      </c>
      <c r="E125" s="67" t="s">
        <v>132</v>
      </c>
      <c r="F125" s="68">
        <v>35</v>
      </c>
      <c r="G125" s="65"/>
      <c r="H125" s="69"/>
      <c r="I125" s="70"/>
      <c r="J125" s="70"/>
      <c r="K125" s="34" t="s">
        <v>65</v>
      </c>
      <c r="L125" s="77">
        <v>125</v>
      </c>
      <c r="M125" s="77"/>
      <c r="N125" s="72"/>
      <c r="O125" s="79" t="s">
        <v>391</v>
      </c>
      <c r="P125" s="81">
        <v>43507.00921296296</v>
      </c>
      <c r="Q125" s="79" t="s">
        <v>455</v>
      </c>
      <c r="R125" s="79"/>
      <c r="S125" s="79"/>
      <c r="T125" s="79"/>
      <c r="U125" s="79"/>
      <c r="V125" s="82" t="s">
        <v>722</v>
      </c>
      <c r="W125" s="81">
        <v>43507.00921296296</v>
      </c>
      <c r="X125" s="82" t="s">
        <v>844</v>
      </c>
      <c r="Y125" s="79"/>
      <c r="Z125" s="79"/>
      <c r="AA125" s="85" t="s">
        <v>994</v>
      </c>
      <c r="AB125" s="79"/>
      <c r="AC125" s="79" t="b">
        <v>0</v>
      </c>
      <c r="AD125" s="79">
        <v>0</v>
      </c>
      <c r="AE125" s="85" t="s">
        <v>1092</v>
      </c>
      <c r="AF125" s="79" t="b">
        <v>0</v>
      </c>
      <c r="AG125" s="79" t="s">
        <v>1115</v>
      </c>
      <c r="AH125" s="79"/>
      <c r="AI125" s="85" t="s">
        <v>1092</v>
      </c>
      <c r="AJ125" s="79" t="b">
        <v>0</v>
      </c>
      <c r="AK125" s="79">
        <v>1</v>
      </c>
      <c r="AL125" s="85" t="s">
        <v>993</v>
      </c>
      <c r="AM125" s="79" t="s">
        <v>1137</v>
      </c>
      <c r="AN125" s="79" t="b">
        <v>0</v>
      </c>
      <c r="AO125" s="85" t="s">
        <v>993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280</v>
      </c>
      <c r="B126" s="64" t="s">
        <v>374</v>
      </c>
      <c r="C126" s="65" t="s">
        <v>3354</v>
      </c>
      <c r="D126" s="66">
        <v>3</v>
      </c>
      <c r="E126" s="67" t="s">
        <v>132</v>
      </c>
      <c r="F126" s="68">
        <v>35</v>
      </c>
      <c r="G126" s="65"/>
      <c r="H126" s="69"/>
      <c r="I126" s="70"/>
      <c r="J126" s="70"/>
      <c r="K126" s="34" t="s">
        <v>65</v>
      </c>
      <c r="L126" s="77">
        <v>126</v>
      </c>
      <c r="M126" s="77"/>
      <c r="N126" s="72"/>
      <c r="O126" s="79" t="s">
        <v>391</v>
      </c>
      <c r="P126" s="81">
        <v>43506.99484953703</v>
      </c>
      <c r="Q126" s="79" t="s">
        <v>454</v>
      </c>
      <c r="R126" s="79"/>
      <c r="S126" s="79"/>
      <c r="T126" s="79"/>
      <c r="U126" s="79"/>
      <c r="V126" s="82" t="s">
        <v>721</v>
      </c>
      <c r="W126" s="81">
        <v>43506.99484953703</v>
      </c>
      <c r="X126" s="82" t="s">
        <v>843</v>
      </c>
      <c r="Y126" s="79"/>
      <c r="Z126" s="79"/>
      <c r="AA126" s="85" t="s">
        <v>993</v>
      </c>
      <c r="AB126" s="85" t="s">
        <v>1083</v>
      </c>
      <c r="AC126" s="79" t="b">
        <v>0</v>
      </c>
      <c r="AD126" s="79">
        <v>3</v>
      </c>
      <c r="AE126" s="85" t="s">
        <v>1106</v>
      </c>
      <c r="AF126" s="79" t="b">
        <v>0</v>
      </c>
      <c r="AG126" s="79" t="s">
        <v>1115</v>
      </c>
      <c r="AH126" s="79"/>
      <c r="AI126" s="85" t="s">
        <v>1092</v>
      </c>
      <c r="AJ126" s="79" t="b">
        <v>0</v>
      </c>
      <c r="AK126" s="79">
        <v>1</v>
      </c>
      <c r="AL126" s="85" t="s">
        <v>1092</v>
      </c>
      <c r="AM126" s="79" t="s">
        <v>1126</v>
      </c>
      <c r="AN126" s="79" t="b">
        <v>0</v>
      </c>
      <c r="AO126" s="85" t="s">
        <v>1083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281</v>
      </c>
      <c r="B127" s="64" t="s">
        <v>374</v>
      </c>
      <c r="C127" s="65" t="s">
        <v>3354</v>
      </c>
      <c r="D127" s="66">
        <v>3</v>
      </c>
      <c r="E127" s="67" t="s">
        <v>132</v>
      </c>
      <c r="F127" s="68">
        <v>35</v>
      </c>
      <c r="G127" s="65"/>
      <c r="H127" s="69"/>
      <c r="I127" s="70"/>
      <c r="J127" s="70"/>
      <c r="K127" s="34" t="s">
        <v>65</v>
      </c>
      <c r="L127" s="77">
        <v>127</v>
      </c>
      <c r="M127" s="77"/>
      <c r="N127" s="72"/>
      <c r="O127" s="79" t="s">
        <v>391</v>
      </c>
      <c r="P127" s="81">
        <v>43507.00921296296</v>
      </c>
      <c r="Q127" s="79" t="s">
        <v>455</v>
      </c>
      <c r="R127" s="79"/>
      <c r="S127" s="79"/>
      <c r="T127" s="79"/>
      <c r="U127" s="79"/>
      <c r="V127" s="82" t="s">
        <v>722</v>
      </c>
      <c r="W127" s="81">
        <v>43507.00921296296</v>
      </c>
      <c r="X127" s="82" t="s">
        <v>844</v>
      </c>
      <c r="Y127" s="79"/>
      <c r="Z127" s="79"/>
      <c r="AA127" s="85" t="s">
        <v>994</v>
      </c>
      <c r="AB127" s="79"/>
      <c r="AC127" s="79" t="b">
        <v>0</v>
      </c>
      <c r="AD127" s="79">
        <v>0</v>
      </c>
      <c r="AE127" s="85" t="s">
        <v>1092</v>
      </c>
      <c r="AF127" s="79" t="b">
        <v>0</v>
      </c>
      <c r="AG127" s="79" t="s">
        <v>1115</v>
      </c>
      <c r="AH127" s="79"/>
      <c r="AI127" s="85" t="s">
        <v>1092</v>
      </c>
      <c r="AJ127" s="79" t="b">
        <v>0</v>
      </c>
      <c r="AK127" s="79">
        <v>1</v>
      </c>
      <c r="AL127" s="85" t="s">
        <v>993</v>
      </c>
      <c r="AM127" s="79" t="s">
        <v>1137</v>
      </c>
      <c r="AN127" s="79" t="b">
        <v>0</v>
      </c>
      <c r="AO127" s="85" t="s">
        <v>993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280</v>
      </c>
      <c r="B128" s="64" t="s">
        <v>375</v>
      </c>
      <c r="C128" s="65" t="s">
        <v>3354</v>
      </c>
      <c r="D128" s="66">
        <v>3</v>
      </c>
      <c r="E128" s="67" t="s">
        <v>132</v>
      </c>
      <c r="F128" s="68">
        <v>35</v>
      </c>
      <c r="G128" s="65"/>
      <c r="H128" s="69"/>
      <c r="I128" s="70"/>
      <c r="J128" s="70"/>
      <c r="K128" s="34" t="s">
        <v>65</v>
      </c>
      <c r="L128" s="77">
        <v>128</v>
      </c>
      <c r="M128" s="77"/>
      <c r="N128" s="72"/>
      <c r="O128" s="79" t="s">
        <v>391</v>
      </c>
      <c r="P128" s="81">
        <v>43506.99484953703</v>
      </c>
      <c r="Q128" s="79" t="s">
        <v>454</v>
      </c>
      <c r="R128" s="79"/>
      <c r="S128" s="79"/>
      <c r="T128" s="79"/>
      <c r="U128" s="79"/>
      <c r="V128" s="82" t="s">
        <v>721</v>
      </c>
      <c r="W128" s="81">
        <v>43506.99484953703</v>
      </c>
      <c r="X128" s="82" t="s">
        <v>843</v>
      </c>
      <c r="Y128" s="79"/>
      <c r="Z128" s="79"/>
      <c r="AA128" s="85" t="s">
        <v>993</v>
      </c>
      <c r="AB128" s="85" t="s">
        <v>1083</v>
      </c>
      <c r="AC128" s="79" t="b">
        <v>0</v>
      </c>
      <c r="AD128" s="79">
        <v>3</v>
      </c>
      <c r="AE128" s="85" t="s">
        <v>1106</v>
      </c>
      <c r="AF128" s="79" t="b">
        <v>0</v>
      </c>
      <c r="AG128" s="79" t="s">
        <v>1115</v>
      </c>
      <c r="AH128" s="79"/>
      <c r="AI128" s="85" t="s">
        <v>1092</v>
      </c>
      <c r="AJ128" s="79" t="b">
        <v>0</v>
      </c>
      <c r="AK128" s="79">
        <v>1</v>
      </c>
      <c r="AL128" s="85" t="s">
        <v>1092</v>
      </c>
      <c r="AM128" s="79" t="s">
        <v>1126</v>
      </c>
      <c r="AN128" s="79" t="b">
        <v>0</v>
      </c>
      <c r="AO128" s="85" t="s">
        <v>1083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281</v>
      </c>
      <c r="B129" s="64" t="s">
        <v>375</v>
      </c>
      <c r="C129" s="65" t="s">
        <v>3354</v>
      </c>
      <c r="D129" s="66">
        <v>3</v>
      </c>
      <c r="E129" s="67" t="s">
        <v>132</v>
      </c>
      <c r="F129" s="68">
        <v>35</v>
      </c>
      <c r="G129" s="65"/>
      <c r="H129" s="69"/>
      <c r="I129" s="70"/>
      <c r="J129" s="70"/>
      <c r="K129" s="34" t="s">
        <v>65</v>
      </c>
      <c r="L129" s="77">
        <v>129</v>
      </c>
      <c r="M129" s="77"/>
      <c r="N129" s="72"/>
      <c r="O129" s="79" t="s">
        <v>391</v>
      </c>
      <c r="P129" s="81">
        <v>43507.00921296296</v>
      </c>
      <c r="Q129" s="79" t="s">
        <v>455</v>
      </c>
      <c r="R129" s="79"/>
      <c r="S129" s="79"/>
      <c r="T129" s="79"/>
      <c r="U129" s="79"/>
      <c r="V129" s="82" t="s">
        <v>722</v>
      </c>
      <c r="W129" s="81">
        <v>43507.00921296296</v>
      </c>
      <c r="X129" s="82" t="s">
        <v>844</v>
      </c>
      <c r="Y129" s="79"/>
      <c r="Z129" s="79"/>
      <c r="AA129" s="85" t="s">
        <v>994</v>
      </c>
      <c r="AB129" s="79"/>
      <c r="AC129" s="79" t="b">
        <v>0</v>
      </c>
      <c r="AD129" s="79">
        <v>0</v>
      </c>
      <c r="AE129" s="85" t="s">
        <v>1092</v>
      </c>
      <c r="AF129" s="79" t="b">
        <v>0</v>
      </c>
      <c r="AG129" s="79" t="s">
        <v>1115</v>
      </c>
      <c r="AH129" s="79"/>
      <c r="AI129" s="85" t="s">
        <v>1092</v>
      </c>
      <c r="AJ129" s="79" t="b">
        <v>0</v>
      </c>
      <c r="AK129" s="79">
        <v>1</v>
      </c>
      <c r="AL129" s="85" t="s">
        <v>993</v>
      </c>
      <c r="AM129" s="79" t="s">
        <v>1137</v>
      </c>
      <c r="AN129" s="79" t="b">
        <v>0</v>
      </c>
      <c r="AO129" s="85" t="s">
        <v>993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280</v>
      </c>
      <c r="B130" s="64" t="s">
        <v>376</v>
      </c>
      <c r="C130" s="65" t="s">
        <v>3354</v>
      </c>
      <c r="D130" s="66">
        <v>3</v>
      </c>
      <c r="E130" s="67" t="s">
        <v>132</v>
      </c>
      <c r="F130" s="68">
        <v>35</v>
      </c>
      <c r="G130" s="65"/>
      <c r="H130" s="69"/>
      <c r="I130" s="70"/>
      <c r="J130" s="70"/>
      <c r="K130" s="34" t="s">
        <v>65</v>
      </c>
      <c r="L130" s="77">
        <v>130</v>
      </c>
      <c r="M130" s="77"/>
      <c r="N130" s="72"/>
      <c r="O130" s="79" t="s">
        <v>391</v>
      </c>
      <c r="P130" s="81">
        <v>43506.99484953703</v>
      </c>
      <c r="Q130" s="79" t="s">
        <v>454</v>
      </c>
      <c r="R130" s="79"/>
      <c r="S130" s="79"/>
      <c r="T130" s="79"/>
      <c r="U130" s="79"/>
      <c r="V130" s="82" t="s">
        <v>721</v>
      </c>
      <c r="W130" s="81">
        <v>43506.99484953703</v>
      </c>
      <c r="X130" s="82" t="s">
        <v>843</v>
      </c>
      <c r="Y130" s="79"/>
      <c r="Z130" s="79"/>
      <c r="AA130" s="85" t="s">
        <v>993</v>
      </c>
      <c r="AB130" s="85" t="s">
        <v>1083</v>
      </c>
      <c r="AC130" s="79" t="b">
        <v>0</v>
      </c>
      <c r="AD130" s="79">
        <v>3</v>
      </c>
      <c r="AE130" s="85" t="s">
        <v>1106</v>
      </c>
      <c r="AF130" s="79" t="b">
        <v>0</v>
      </c>
      <c r="AG130" s="79" t="s">
        <v>1115</v>
      </c>
      <c r="AH130" s="79"/>
      <c r="AI130" s="85" t="s">
        <v>1092</v>
      </c>
      <c r="AJ130" s="79" t="b">
        <v>0</v>
      </c>
      <c r="AK130" s="79">
        <v>1</v>
      </c>
      <c r="AL130" s="85" t="s">
        <v>1092</v>
      </c>
      <c r="AM130" s="79" t="s">
        <v>1126</v>
      </c>
      <c r="AN130" s="79" t="b">
        <v>0</v>
      </c>
      <c r="AO130" s="85" t="s">
        <v>1083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281</v>
      </c>
      <c r="B131" s="64" t="s">
        <v>376</v>
      </c>
      <c r="C131" s="65" t="s">
        <v>3354</v>
      </c>
      <c r="D131" s="66">
        <v>3</v>
      </c>
      <c r="E131" s="67" t="s">
        <v>132</v>
      </c>
      <c r="F131" s="68">
        <v>35</v>
      </c>
      <c r="G131" s="65"/>
      <c r="H131" s="69"/>
      <c r="I131" s="70"/>
      <c r="J131" s="70"/>
      <c r="K131" s="34" t="s">
        <v>65</v>
      </c>
      <c r="L131" s="77">
        <v>131</v>
      </c>
      <c r="M131" s="77"/>
      <c r="N131" s="72"/>
      <c r="O131" s="79" t="s">
        <v>391</v>
      </c>
      <c r="P131" s="81">
        <v>43507.00921296296</v>
      </c>
      <c r="Q131" s="79" t="s">
        <v>455</v>
      </c>
      <c r="R131" s="79"/>
      <c r="S131" s="79"/>
      <c r="T131" s="79"/>
      <c r="U131" s="79"/>
      <c r="V131" s="82" t="s">
        <v>722</v>
      </c>
      <c r="W131" s="81">
        <v>43507.00921296296</v>
      </c>
      <c r="X131" s="82" t="s">
        <v>844</v>
      </c>
      <c r="Y131" s="79"/>
      <c r="Z131" s="79"/>
      <c r="AA131" s="85" t="s">
        <v>994</v>
      </c>
      <c r="AB131" s="79"/>
      <c r="AC131" s="79" t="b">
        <v>0</v>
      </c>
      <c r="AD131" s="79">
        <v>0</v>
      </c>
      <c r="AE131" s="85" t="s">
        <v>1092</v>
      </c>
      <c r="AF131" s="79" t="b">
        <v>0</v>
      </c>
      <c r="AG131" s="79" t="s">
        <v>1115</v>
      </c>
      <c r="AH131" s="79"/>
      <c r="AI131" s="85" t="s">
        <v>1092</v>
      </c>
      <c r="AJ131" s="79" t="b">
        <v>0</v>
      </c>
      <c r="AK131" s="79">
        <v>1</v>
      </c>
      <c r="AL131" s="85" t="s">
        <v>993</v>
      </c>
      <c r="AM131" s="79" t="s">
        <v>1137</v>
      </c>
      <c r="AN131" s="79" t="b">
        <v>0</v>
      </c>
      <c r="AO131" s="85" t="s">
        <v>993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c r="BE131" s="49"/>
      <c r="BF131" s="48"/>
      <c r="BG131" s="49"/>
      <c r="BH131" s="48"/>
      <c r="BI131" s="49"/>
      <c r="BJ131" s="48"/>
      <c r="BK131" s="49"/>
      <c r="BL131" s="48"/>
    </row>
    <row r="132" spans="1:64" ht="15">
      <c r="A132" s="64" t="s">
        <v>280</v>
      </c>
      <c r="B132" s="64" t="s">
        <v>377</v>
      </c>
      <c r="C132" s="65" t="s">
        <v>3354</v>
      </c>
      <c r="D132" s="66">
        <v>3</v>
      </c>
      <c r="E132" s="67" t="s">
        <v>132</v>
      </c>
      <c r="F132" s="68">
        <v>35</v>
      </c>
      <c r="G132" s="65"/>
      <c r="H132" s="69"/>
      <c r="I132" s="70"/>
      <c r="J132" s="70"/>
      <c r="K132" s="34" t="s">
        <v>65</v>
      </c>
      <c r="L132" s="77">
        <v>132</v>
      </c>
      <c r="M132" s="77"/>
      <c r="N132" s="72"/>
      <c r="O132" s="79" t="s">
        <v>392</v>
      </c>
      <c r="P132" s="81">
        <v>43506.99484953703</v>
      </c>
      <c r="Q132" s="79" t="s">
        <v>454</v>
      </c>
      <c r="R132" s="79"/>
      <c r="S132" s="79"/>
      <c r="T132" s="79"/>
      <c r="U132" s="79"/>
      <c r="V132" s="82" t="s">
        <v>721</v>
      </c>
      <c r="W132" s="81">
        <v>43506.99484953703</v>
      </c>
      <c r="X132" s="82" t="s">
        <v>843</v>
      </c>
      <c r="Y132" s="79"/>
      <c r="Z132" s="79"/>
      <c r="AA132" s="85" t="s">
        <v>993</v>
      </c>
      <c r="AB132" s="85" t="s">
        <v>1083</v>
      </c>
      <c r="AC132" s="79" t="b">
        <v>0</v>
      </c>
      <c r="AD132" s="79">
        <v>3</v>
      </c>
      <c r="AE132" s="85" t="s">
        <v>1106</v>
      </c>
      <c r="AF132" s="79" t="b">
        <v>0</v>
      </c>
      <c r="AG132" s="79" t="s">
        <v>1115</v>
      </c>
      <c r="AH132" s="79"/>
      <c r="AI132" s="85" t="s">
        <v>1092</v>
      </c>
      <c r="AJ132" s="79" t="b">
        <v>0</v>
      </c>
      <c r="AK132" s="79">
        <v>1</v>
      </c>
      <c r="AL132" s="85" t="s">
        <v>1092</v>
      </c>
      <c r="AM132" s="79" t="s">
        <v>1126</v>
      </c>
      <c r="AN132" s="79" t="b">
        <v>0</v>
      </c>
      <c r="AO132" s="85" t="s">
        <v>1083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v>1</v>
      </c>
      <c r="BE132" s="49">
        <v>1.9607843137254901</v>
      </c>
      <c r="BF132" s="48">
        <v>1</v>
      </c>
      <c r="BG132" s="49">
        <v>1.9607843137254901</v>
      </c>
      <c r="BH132" s="48">
        <v>0</v>
      </c>
      <c r="BI132" s="49">
        <v>0</v>
      </c>
      <c r="BJ132" s="48">
        <v>49</v>
      </c>
      <c r="BK132" s="49">
        <v>96.07843137254902</v>
      </c>
      <c r="BL132" s="48">
        <v>51</v>
      </c>
    </row>
    <row r="133" spans="1:64" ht="15">
      <c r="A133" s="64" t="s">
        <v>281</v>
      </c>
      <c r="B133" s="64" t="s">
        <v>377</v>
      </c>
      <c r="C133" s="65" t="s">
        <v>3354</v>
      </c>
      <c r="D133" s="66">
        <v>3</v>
      </c>
      <c r="E133" s="67" t="s">
        <v>132</v>
      </c>
      <c r="F133" s="68">
        <v>35</v>
      </c>
      <c r="G133" s="65"/>
      <c r="H133" s="69"/>
      <c r="I133" s="70"/>
      <c r="J133" s="70"/>
      <c r="K133" s="34" t="s">
        <v>65</v>
      </c>
      <c r="L133" s="77">
        <v>133</v>
      </c>
      <c r="M133" s="77"/>
      <c r="N133" s="72"/>
      <c r="O133" s="79" t="s">
        <v>391</v>
      </c>
      <c r="P133" s="81">
        <v>43507.00921296296</v>
      </c>
      <c r="Q133" s="79" t="s">
        <v>455</v>
      </c>
      <c r="R133" s="79"/>
      <c r="S133" s="79"/>
      <c r="T133" s="79"/>
      <c r="U133" s="79"/>
      <c r="V133" s="82" t="s">
        <v>722</v>
      </c>
      <c r="W133" s="81">
        <v>43507.00921296296</v>
      </c>
      <c r="X133" s="82" t="s">
        <v>844</v>
      </c>
      <c r="Y133" s="79"/>
      <c r="Z133" s="79"/>
      <c r="AA133" s="85" t="s">
        <v>994</v>
      </c>
      <c r="AB133" s="79"/>
      <c r="AC133" s="79" t="b">
        <v>0</v>
      </c>
      <c r="AD133" s="79">
        <v>0</v>
      </c>
      <c r="AE133" s="85" t="s">
        <v>1092</v>
      </c>
      <c r="AF133" s="79" t="b">
        <v>0</v>
      </c>
      <c r="AG133" s="79" t="s">
        <v>1115</v>
      </c>
      <c r="AH133" s="79"/>
      <c r="AI133" s="85" t="s">
        <v>1092</v>
      </c>
      <c r="AJ133" s="79" t="b">
        <v>0</v>
      </c>
      <c r="AK133" s="79">
        <v>1</v>
      </c>
      <c r="AL133" s="85" t="s">
        <v>993</v>
      </c>
      <c r="AM133" s="79" t="s">
        <v>1137</v>
      </c>
      <c r="AN133" s="79" t="b">
        <v>0</v>
      </c>
      <c r="AO133" s="85" t="s">
        <v>993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0</v>
      </c>
      <c r="BE133" s="49">
        <v>0</v>
      </c>
      <c r="BF133" s="48">
        <v>0</v>
      </c>
      <c r="BG133" s="49">
        <v>0</v>
      </c>
      <c r="BH133" s="48">
        <v>0</v>
      </c>
      <c r="BI133" s="49">
        <v>0</v>
      </c>
      <c r="BJ133" s="48">
        <v>18</v>
      </c>
      <c r="BK133" s="49">
        <v>100</v>
      </c>
      <c r="BL133" s="48">
        <v>18</v>
      </c>
    </row>
    <row r="134" spans="1:64" ht="15">
      <c r="A134" s="64" t="s">
        <v>280</v>
      </c>
      <c r="B134" s="64" t="s">
        <v>281</v>
      </c>
      <c r="C134" s="65" t="s">
        <v>3354</v>
      </c>
      <c r="D134" s="66">
        <v>3</v>
      </c>
      <c r="E134" s="67" t="s">
        <v>132</v>
      </c>
      <c r="F134" s="68">
        <v>35</v>
      </c>
      <c r="G134" s="65"/>
      <c r="H134" s="69"/>
      <c r="I134" s="70"/>
      <c r="J134" s="70"/>
      <c r="K134" s="34" t="s">
        <v>66</v>
      </c>
      <c r="L134" s="77">
        <v>134</v>
      </c>
      <c r="M134" s="77"/>
      <c r="N134" s="72"/>
      <c r="O134" s="79" t="s">
        <v>391</v>
      </c>
      <c r="P134" s="81">
        <v>43506.99484953703</v>
      </c>
      <c r="Q134" s="79" t="s">
        <v>454</v>
      </c>
      <c r="R134" s="79"/>
      <c r="S134" s="79"/>
      <c r="T134" s="79"/>
      <c r="U134" s="79"/>
      <c r="V134" s="82" t="s">
        <v>721</v>
      </c>
      <c r="W134" s="81">
        <v>43506.99484953703</v>
      </c>
      <c r="X134" s="82" t="s">
        <v>843</v>
      </c>
      <c r="Y134" s="79"/>
      <c r="Z134" s="79"/>
      <c r="AA134" s="85" t="s">
        <v>993</v>
      </c>
      <c r="AB134" s="85" t="s">
        <v>1083</v>
      </c>
      <c r="AC134" s="79" t="b">
        <v>0</v>
      </c>
      <c r="AD134" s="79">
        <v>3</v>
      </c>
      <c r="AE134" s="85" t="s">
        <v>1106</v>
      </c>
      <c r="AF134" s="79" t="b">
        <v>0</v>
      </c>
      <c r="AG134" s="79" t="s">
        <v>1115</v>
      </c>
      <c r="AH134" s="79"/>
      <c r="AI134" s="85" t="s">
        <v>1092</v>
      </c>
      <c r="AJ134" s="79" t="b">
        <v>0</v>
      </c>
      <c r="AK134" s="79">
        <v>1</v>
      </c>
      <c r="AL134" s="85" t="s">
        <v>1092</v>
      </c>
      <c r="AM134" s="79" t="s">
        <v>1126</v>
      </c>
      <c r="AN134" s="79" t="b">
        <v>0</v>
      </c>
      <c r="AO134" s="85" t="s">
        <v>1083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281</v>
      </c>
      <c r="B135" s="64" t="s">
        <v>280</v>
      </c>
      <c r="C135" s="65" t="s">
        <v>3354</v>
      </c>
      <c r="D135" s="66">
        <v>3</v>
      </c>
      <c r="E135" s="67" t="s">
        <v>132</v>
      </c>
      <c r="F135" s="68">
        <v>35</v>
      </c>
      <c r="G135" s="65"/>
      <c r="H135" s="69"/>
      <c r="I135" s="70"/>
      <c r="J135" s="70"/>
      <c r="K135" s="34" t="s">
        <v>66</v>
      </c>
      <c r="L135" s="77">
        <v>135</v>
      </c>
      <c r="M135" s="77"/>
      <c r="N135" s="72"/>
      <c r="O135" s="79" t="s">
        <v>391</v>
      </c>
      <c r="P135" s="81">
        <v>43507.00921296296</v>
      </c>
      <c r="Q135" s="79" t="s">
        <v>455</v>
      </c>
      <c r="R135" s="79"/>
      <c r="S135" s="79"/>
      <c r="T135" s="79"/>
      <c r="U135" s="79"/>
      <c r="V135" s="82" t="s">
        <v>722</v>
      </c>
      <c r="W135" s="81">
        <v>43507.00921296296</v>
      </c>
      <c r="X135" s="82" t="s">
        <v>844</v>
      </c>
      <c r="Y135" s="79"/>
      <c r="Z135" s="79"/>
      <c r="AA135" s="85" t="s">
        <v>994</v>
      </c>
      <c r="AB135" s="79"/>
      <c r="AC135" s="79" t="b">
        <v>0</v>
      </c>
      <c r="AD135" s="79">
        <v>0</v>
      </c>
      <c r="AE135" s="85" t="s">
        <v>1092</v>
      </c>
      <c r="AF135" s="79" t="b">
        <v>0</v>
      </c>
      <c r="AG135" s="79" t="s">
        <v>1115</v>
      </c>
      <c r="AH135" s="79"/>
      <c r="AI135" s="85" t="s">
        <v>1092</v>
      </c>
      <c r="AJ135" s="79" t="b">
        <v>0</v>
      </c>
      <c r="AK135" s="79">
        <v>1</v>
      </c>
      <c r="AL135" s="85" t="s">
        <v>993</v>
      </c>
      <c r="AM135" s="79" t="s">
        <v>1137</v>
      </c>
      <c r="AN135" s="79" t="b">
        <v>0</v>
      </c>
      <c r="AO135" s="85" t="s">
        <v>993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282</v>
      </c>
      <c r="B136" s="64" t="s">
        <v>371</v>
      </c>
      <c r="C136" s="65" t="s">
        <v>3354</v>
      </c>
      <c r="D136" s="66">
        <v>3</v>
      </c>
      <c r="E136" s="67" t="s">
        <v>132</v>
      </c>
      <c r="F136" s="68">
        <v>35</v>
      </c>
      <c r="G136" s="65"/>
      <c r="H136" s="69"/>
      <c r="I136" s="70"/>
      <c r="J136" s="70"/>
      <c r="K136" s="34" t="s">
        <v>65</v>
      </c>
      <c r="L136" s="77">
        <v>136</v>
      </c>
      <c r="M136" s="77"/>
      <c r="N136" s="72"/>
      <c r="O136" s="79" t="s">
        <v>391</v>
      </c>
      <c r="P136" s="81">
        <v>43507.04158564815</v>
      </c>
      <c r="Q136" s="79" t="s">
        <v>453</v>
      </c>
      <c r="R136" s="79"/>
      <c r="S136" s="79"/>
      <c r="T136" s="79"/>
      <c r="U136" s="79"/>
      <c r="V136" s="82" t="s">
        <v>723</v>
      </c>
      <c r="W136" s="81">
        <v>43507.04158564815</v>
      </c>
      <c r="X136" s="82" t="s">
        <v>845</v>
      </c>
      <c r="Y136" s="79"/>
      <c r="Z136" s="79"/>
      <c r="AA136" s="85" t="s">
        <v>995</v>
      </c>
      <c r="AB136" s="79"/>
      <c r="AC136" s="79" t="b">
        <v>0</v>
      </c>
      <c r="AD136" s="79">
        <v>0</v>
      </c>
      <c r="AE136" s="85" t="s">
        <v>1092</v>
      </c>
      <c r="AF136" s="79" t="b">
        <v>0</v>
      </c>
      <c r="AG136" s="79" t="s">
        <v>1115</v>
      </c>
      <c r="AH136" s="79"/>
      <c r="AI136" s="85" t="s">
        <v>1092</v>
      </c>
      <c r="AJ136" s="79" t="b">
        <v>0</v>
      </c>
      <c r="AK136" s="79">
        <v>5</v>
      </c>
      <c r="AL136" s="85" t="s">
        <v>998</v>
      </c>
      <c r="AM136" s="79" t="s">
        <v>1127</v>
      </c>
      <c r="AN136" s="79" t="b">
        <v>0</v>
      </c>
      <c r="AO136" s="85" t="s">
        <v>998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c r="BE136" s="49"/>
      <c r="BF136" s="48"/>
      <c r="BG136" s="49"/>
      <c r="BH136" s="48"/>
      <c r="BI136" s="49"/>
      <c r="BJ136" s="48"/>
      <c r="BK136" s="49"/>
      <c r="BL136" s="48"/>
    </row>
    <row r="137" spans="1:64" ht="15">
      <c r="A137" s="64" t="s">
        <v>282</v>
      </c>
      <c r="B137" s="64" t="s">
        <v>285</v>
      </c>
      <c r="C137" s="65" t="s">
        <v>3354</v>
      </c>
      <c r="D137" s="66">
        <v>3</v>
      </c>
      <c r="E137" s="67" t="s">
        <v>132</v>
      </c>
      <c r="F137" s="68">
        <v>35</v>
      </c>
      <c r="G137" s="65"/>
      <c r="H137" s="69"/>
      <c r="I137" s="70"/>
      <c r="J137" s="70"/>
      <c r="K137" s="34" t="s">
        <v>65</v>
      </c>
      <c r="L137" s="77">
        <v>137</v>
      </c>
      <c r="M137" s="77"/>
      <c r="N137" s="72"/>
      <c r="O137" s="79" t="s">
        <v>391</v>
      </c>
      <c r="P137" s="81">
        <v>43507.04158564815</v>
      </c>
      <c r="Q137" s="79" t="s">
        <v>453</v>
      </c>
      <c r="R137" s="79"/>
      <c r="S137" s="79"/>
      <c r="T137" s="79"/>
      <c r="U137" s="79"/>
      <c r="V137" s="82" t="s">
        <v>723</v>
      </c>
      <c r="W137" s="81">
        <v>43507.04158564815</v>
      </c>
      <c r="X137" s="82" t="s">
        <v>845</v>
      </c>
      <c r="Y137" s="79"/>
      <c r="Z137" s="79"/>
      <c r="AA137" s="85" t="s">
        <v>995</v>
      </c>
      <c r="AB137" s="79"/>
      <c r="AC137" s="79" t="b">
        <v>0</v>
      </c>
      <c r="AD137" s="79">
        <v>0</v>
      </c>
      <c r="AE137" s="85" t="s">
        <v>1092</v>
      </c>
      <c r="AF137" s="79" t="b">
        <v>0</v>
      </c>
      <c r="AG137" s="79" t="s">
        <v>1115</v>
      </c>
      <c r="AH137" s="79"/>
      <c r="AI137" s="85" t="s">
        <v>1092</v>
      </c>
      <c r="AJ137" s="79" t="b">
        <v>0</v>
      </c>
      <c r="AK137" s="79">
        <v>5</v>
      </c>
      <c r="AL137" s="85" t="s">
        <v>998</v>
      </c>
      <c r="AM137" s="79" t="s">
        <v>1127</v>
      </c>
      <c r="AN137" s="79" t="b">
        <v>0</v>
      </c>
      <c r="AO137" s="85" t="s">
        <v>998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0</v>
      </c>
      <c r="BE137" s="49">
        <v>0</v>
      </c>
      <c r="BF137" s="48">
        <v>0</v>
      </c>
      <c r="BG137" s="49">
        <v>0</v>
      </c>
      <c r="BH137" s="48">
        <v>0</v>
      </c>
      <c r="BI137" s="49">
        <v>0</v>
      </c>
      <c r="BJ137" s="48">
        <v>26</v>
      </c>
      <c r="BK137" s="49">
        <v>100</v>
      </c>
      <c r="BL137" s="48">
        <v>26</v>
      </c>
    </row>
    <row r="138" spans="1:64" ht="15">
      <c r="A138" s="64" t="s">
        <v>283</v>
      </c>
      <c r="B138" s="64" t="s">
        <v>371</v>
      </c>
      <c r="C138" s="65" t="s">
        <v>3354</v>
      </c>
      <c r="D138" s="66">
        <v>3</v>
      </c>
      <c r="E138" s="67" t="s">
        <v>132</v>
      </c>
      <c r="F138" s="68">
        <v>35</v>
      </c>
      <c r="G138" s="65"/>
      <c r="H138" s="69"/>
      <c r="I138" s="70"/>
      <c r="J138" s="70"/>
      <c r="K138" s="34" t="s">
        <v>65</v>
      </c>
      <c r="L138" s="77">
        <v>138</v>
      </c>
      <c r="M138" s="77"/>
      <c r="N138" s="72"/>
      <c r="O138" s="79" t="s">
        <v>391</v>
      </c>
      <c r="P138" s="81">
        <v>43507.04193287037</v>
      </c>
      <c r="Q138" s="79" t="s">
        <v>453</v>
      </c>
      <c r="R138" s="79"/>
      <c r="S138" s="79"/>
      <c r="T138" s="79"/>
      <c r="U138" s="79"/>
      <c r="V138" s="82" t="s">
        <v>724</v>
      </c>
      <c r="W138" s="81">
        <v>43507.04193287037</v>
      </c>
      <c r="X138" s="82" t="s">
        <v>846</v>
      </c>
      <c r="Y138" s="79"/>
      <c r="Z138" s="79"/>
      <c r="AA138" s="85" t="s">
        <v>996</v>
      </c>
      <c r="AB138" s="79"/>
      <c r="AC138" s="79" t="b">
        <v>0</v>
      </c>
      <c r="AD138" s="79">
        <v>0</v>
      </c>
      <c r="AE138" s="85" t="s">
        <v>1092</v>
      </c>
      <c r="AF138" s="79" t="b">
        <v>0</v>
      </c>
      <c r="AG138" s="79" t="s">
        <v>1115</v>
      </c>
      <c r="AH138" s="79"/>
      <c r="AI138" s="85" t="s">
        <v>1092</v>
      </c>
      <c r="AJ138" s="79" t="b">
        <v>0</v>
      </c>
      <c r="AK138" s="79">
        <v>5</v>
      </c>
      <c r="AL138" s="85" t="s">
        <v>998</v>
      </c>
      <c r="AM138" s="79" t="s">
        <v>1127</v>
      </c>
      <c r="AN138" s="79" t="b">
        <v>0</v>
      </c>
      <c r="AO138" s="85" t="s">
        <v>998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283</v>
      </c>
      <c r="B139" s="64" t="s">
        <v>285</v>
      </c>
      <c r="C139" s="65" t="s">
        <v>3354</v>
      </c>
      <c r="D139" s="66">
        <v>3</v>
      </c>
      <c r="E139" s="67" t="s">
        <v>132</v>
      </c>
      <c r="F139" s="68">
        <v>35</v>
      </c>
      <c r="G139" s="65"/>
      <c r="H139" s="69"/>
      <c r="I139" s="70"/>
      <c r="J139" s="70"/>
      <c r="K139" s="34" t="s">
        <v>65</v>
      </c>
      <c r="L139" s="77">
        <v>139</v>
      </c>
      <c r="M139" s="77"/>
      <c r="N139" s="72"/>
      <c r="O139" s="79" t="s">
        <v>391</v>
      </c>
      <c r="P139" s="81">
        <v>43507.04193287037</v>
      </c>
      <c r="Q139" s="79" t="s">
        <v>453</v>
      </c>
      <c r="R139" s="79"/>
      <c r="S139" s="79"/>
      <c r="T139" s="79"/>
      <c r="U139" s="79"/>
      <c r="V139" s="82" t="s">
        <v>724</v>
      </c>
      <c r="W139" s="81">
        <v>43507.04193287037</v>
      </c>
      <c r="X139" s="82" t="s">
        <v>846</v>
      </c>
      <c r="Y139" s="79"/>
      <c r="Z139" s="79"/>
      <c r="AA139" s="85" t="s">
        <v>996</v>
      </c>
      <c r="AB139" s="79"/>
      <c r="AC139" s="79" t="b">
        <v>0</v>
      </c>
      <c r="AD139" s="79">
        <v>0</v>
      </c>
      <c r="AE139" s="85" t="s">
        <v>1092</v>
      </c>
      <c r="AF139" s="79" t="b">
        <v>0</v>
      </c>
      <c r="AG139" s="79" t="s">
        <v>1115</v>
      </c>
      <c r="AH139" s="79"/>
      <c r="AI139" s="85" t="s">
        <v>1092</v>
      </c>
      <c r="AJ139" s="79" t="b">
        <v>0</v>
      </c>
      <c r="AK139" s="79">
        <v>5</v>
      </c>
      <c r="AL139" s="85" t="s">
        <v>998</v>
      </c>
      <c r="AM139" s="79" t="s">
        <v>1127</v>
      </c>
      <c r="AN139" s="79" t="b">
        <v>0</v>
      </c>
      <c r="AO139" s="85" t="s">
        <v>998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26</v>
      </c>
      <c r="BK139" s="49">
        <v>100</v>
      </c>
      <c r="BL139" s="48">
        <v>26</v>
      </c>
    </row>
    <row r="140" spans="1:64" ht="15">
      <c r="A140" s="64" t="s">
        <v>284</v>
      </c>
      <c r="B140" s="64" t="s">
        <v>371</v>
      </c>
      <c r="C140" s="65" t="s">
        <v>3354</v>
      </c>
      <c r="D140" s="66">
        <v>3</v>
      </c>
      <c r="E140" s="67" t="s">
        <v>132</v>
      </c>
      <c r="F140" s="68">
        <v>35</v>
      </c>
      <c r="G140" s="65"/>
      <c r="H140" s="69"/>
      <c r="I140" s="70"/>
      <c r="J140" s="70"/>
      <c r="K140" s="34" t="s">
        <v>65</v>
      </c>
      <c r="L140" s="77">
        <v>140</v>
      </c>
      <c r="M140" s="77"/>
      <c r="N140" s="72"/>
      <c r="O140" s="79" t="s">
        <v>391</v>
      </c>
      <c r="P140" s="81">
        <v>43507.05197916667</v>
      </c>
      <c r="Q140" s="79" t="s">
        <v>453</v>
      </c>
      <c r="R140" s="79"/>
      <c r="S140" s="79"/>
      <c r="T140" s="79"/>
      <c r="U140" s="79"/>
      <c r="V140" s="82" t="s">
        <v>725</v>
      </c>
      <c r="W140" s="81">
        <v>43507.05197916667</v>
      </c>
      <c r="X140" s="82" t="s">
        <v>847</v>
      </c>
      <c r="Y140" s="79"/>
      <c r="Z140" s="79"/>
      <c r="AA140" s="85" t="s">
        <v>997</v>
      </c>
      <c r="AB140" s="79"/>
      <c r="AC140" s="79" t="b">
        <v>0</v>
      </c>
      <c r="AD140" s="79">
        <v>0</v>
      </c>
      <c r="AE140" s="85" t="s">
        <v>1092</v>
      </c>
      <c r="AF140" s="79" t="b">
        <v>0</v>
      </c>
      <c r="AG140" s="79" t="s">
        <v>1115</v>
      </c>
      <c r="AH140" s="79"/>
      <c r="AI140" s="85" t="s">
        <v>1092</v>
      </c>
      <c r="AJ140" s="79" t="b">
        <v>0</v>
      </c>
      <c r="AK140" s="79">
        <v>5</v>
      </c>
      <c r="AL140" s="85" t="s">
        <v>998</v>
      </c>
      <c r="AM140" s="79" t="s">
        <v>1132</v>
      </c>
      <c r="AN140" s="79" t="b">
        <v>0</v>
      </c>
      <c r="AO140" s="85" t="s">
        <v>998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284</v>
      </c>
      <c r="B141" s="64" t="s">
        <v>285</v>
      </c>
      <c r="C141" s="65" t="s">
        <v>3354</v>
      </c>
      <c r="D141" s="66">
        <v>3</v>
      </c>
      <c r="E141" s="67" t="s">
        <v>132</v>
      </c>
      <c r="F141" s="68">
        <v>35</v>
      </c>
      <c r="G141" s="65"/>
      <c r="H141" s="69"/>
      <c r="I141" s="70"/>
      <c r="J141" s="70"/>
      <c r="K141" s="34" t="s">
        <v>65</v>
      </c>
      <c r="L141" s="77">
        <v>141</v>
      </c>
      <c r="M141" s="77"/>
      <c r="N141" s="72"/>
      <c r="O141" s="79" t="s">
        <v>391</v>
      </c>
      <c r="P141" s="81">
        <v>43507.05197916667</v>
      </c>
      <c r="Q141" s="79" t="s">
        <v>453</v>
      </c>
      <c r="R141" s="79"/>
      <c r="S141" s="79"/>
      <c r="T141" s="79"/>
      <c r="U141" s="79"/>
      <c r="V141" s="82" t="s">
        <v>725</v>
      </c>
      <c r="W141" s="81">
        <v>43507.05197916667</v>
      </c>
      <c r="X141" s="82" t="s">
        <v>847</v>
      </c>
      <c r="Y141" s="79"/>
      <c r="Z141" s="79"/>
      <c r="AA141" s="85" t="s">
        <v>997</v>
      </c>
      <c r="AB141" s="79"/>
      <c r="AC141" s="79" t="b">
        <v>0</v>
      </c>
      <c r="AD141" s="79">
        <v>0</v>
      </c>
      <c r="AE141" s="85" t="s">
        <v>1092</v>
      </c>
      <c r="AF141" s="79" t="b">
        <v>0</v>
      </c>
      <c r="AG141" s="79" t="s">
        <v>1115</v>
      </c>
      <c r="AH141" s="79"/>
      <c r="AI141" s="85" t="s">
        <v>1092</v>
      </c>
      <c r="AJ141" s="79" t="b">
        <v>0</v>
      </c>
      <c r="AK141" s="79">
        <v>5</v>
      </c>
      <c r="AL141" s="85" t="s">
        <v>998</v>
      </c>
      <c r="AM141" s="79" t="s">
        <v>1132</v>
      </c>
      <c r="AN141" s="79" t="b">
        <v>0</v>
      </c>
      <c r="AO141" s="85" t="s">
        <v>998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0</v>
      </c>
      <c r="BG141" s="49">
        <v>0</v>
      </c>
      <c r="BH141" s="48">
        <v>0</v>
      </c>
      <c r="BI141" s="49">
        <v>0</v>
      </c>
      <c r="BJ141" s="48">
        <v>26</v>
      </c>
      <c r="BK141" s="49">
        <v>100</v>
      </c>
      <c r="BL141" s="48">
        <v>26</v>
      </c>
    </row>
    <row r="142" spans="1:64" ht="15">
      <c r="A142" s="64" t="s">
        <v>285</v>
      </c>
      <c r="B142" s="64" t="s">
        <v>371</v>
      </c>
      <c r="C142" s="65" t="s">
        <v>3354</v>
      </c>
      <c r="D142" s="66">
        <v>3</v>
      </c>
      <c r="E142" s="67" t="s">
        <v>132</v>
      </c>
      <c r="F142" s="68">
        <v>35</v>
      </c>
      <c r="G142" s="65"/>
      <c r="H142" s="69"/>
      <c r="I142" s="70"/>
      <c r="J142" s="70"/>
      <c r="K142" s="34" t="s">
        <v>65</v>
      </c>
      <c r="L142" s="77">
        <v>142</v>
      </c>
      <c r="M142" s="77"/>
      <c r="N142" s="72"/>
      <c r="O142" s="79" t="s">
        <v>391</v>
      </c>
      <c r="P142" s="81">
        <v>43506.836435185185</v>
      </c>
      <c r="Q142" s="79" t="s">
        <v>456</v>
      </c>
      <c r="R142" s="82" t="s">
        <v>544</v>
      </c>
      <c r="S142" s="79" t="s">
        <v>590</v>
      </c>
      <c r="T142" s="79" t="s">
        <v>625</v>
      </c>
      <c r="U142" s="79"/>
      <c r="V142" s="82" t="s">
        <v>726</v>
      </c>
      <c r="W142" s="81">
        <v>43506.836435185185</v>
      </c>
      <c r="X142" s="82" t="s">
        <v>848</v>
      </c>
      <c r="Y142" s="79"/>
      <c r="Z142" s="79"/>
      <c r="AA142" s="85" t="s">
        <v>998</v>
      </c>
      <c r="AB142" s="79"/>
      <c r="AC142" s="79" t="b">
        <v>0</v>
      </c>
      <c r="AD142" s="79">
        <v>7</v>
      </c>
      <c r="AE142" s="85" t="s">
        <v>1092</v>
      </c>
      <c r="AF142" s="79" t="b">
        <v>0</v>
      </c>
      <c r="AG142" s="79" t="s">
        <v>1115</v>
      </c>
      <c r="AH142" s="79"/>
      <c r="AI142" s="85" t="s">
        <v>1092</v>
      </c>
      <c r="AJ142" s="79" t="b">
        <v>0</v>
      </c>
      <c r="AK142" s="79">
        <v>5</v>
      </c>
      <c r="AL142" s="85" t="s">
        <v>1092</v>
      </c>
      <c r="AM142" s="79" t="s">
        <v>1126</v>
      </c>
      <c r="AN142" s="79" t="b">
        <v>0</v>
      </c>
      <c r="AO142" s="85" t="s">
        <v>998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v>0</v>
      </c>
      <c r="BE142" s="49">
        <v>0</v>
      </c>
      <c r="BF142" s="48">
        <v>0</v>
      </c>
      <c r="BG142" s="49">
        <v>0</v>
      </c>
      <c r="BH142" s="48">
        <v>0</v>
      </c>
      <c r="BI142" s="49">
        <v>0</v>
      </c>
      <c r="BJ142" s="48">
        <v>26</v>
      </c>
      <c r="BK142" s="49">
        <v>100</v>
      </c>
      <c r="BL142" s="48">
        <v>26</v>
      </c>
    </row>
    <row r="143" spans="1:64" ht="15">
      <c r="A143" s="64" t="s">
        <v>286</v>
      </c>
      <c r="B143" s="64" t="s">
        <v>371</v>
      </c>
      <c r="C143" s="65" t="s">
        <v>3354</v>
      </c>
      <c r="D143" s="66">
        <v>3</v>
      </c>
      <c r="E143" s="67" t="s">
        <v>132</v>
      </c>
      <c r="F143" s="68">
        <v>35</v>
      </c>
      <c r="G143" s="65"/>
      <c r="H143" s="69"/>
      <c r="I143" s="70"/>
      <c r="J143" s="70"/>
      <c r="K143" s="34" t="s">
        <v>65</v>
      </c>
      <c r="L143" s="77">
        <v>143</v>
      </c>
      <c r="M143" s="77"/>
      <c r="N143" s="72"/>
      <c r="O143" s="79" t="s">
        <v>391</v>
      </c>
      <c r="P143" s="81">
        <v>43507.68020833333</v>
      </c>
      <c r="Q143" s="79" t="s">
        <v>453</v>
      </c>
      <c r="R143" s="79"/>
      <c r="S143" s="79"/>
      <c r="T143" s="79"/>
      <c r="U143" s="79"/>
      <c r="V143" s="82" t="s">
        <v>727</v>
      </c>
      <c r="W143" s="81">
        <v>43507.68020833333</v>
      </c>
      <c r="X143" s="82" t="s">
        <v>849</v>
      </c>
      <c r="Y143" s="79"/>
      <c r="Z143" s="79"/>
      <c r="AA143" s="85" t="s">
        <v>999</v>
      </c>
      <c r="AB143" s="79"/>
      <c r="AC143" s="79" t="b">
        <v>0</v>
      </c>
      <c r="AD143" s="79">
        <v>0</v>
      </c>
      <c r="AE143" s="85" t="s">
        <v>1092</v>
      </c>
      <c r="AF143" s="79" t="b">
        <v>0</v>
      </c>
      <c r="AG143" s="79" t="s">
        <v>1115</v>
      </c>
      <c r="AH143" s="79"/>
      <c r="AI143" s="85" t="s">
        <v>1092</v>
      </c>
      <c r="AJ143" s="79" t="b">
        <v>0</v>
      </c>
      <c r="AK143" s="79">
        <v>6</v>
      </c>
      <c r="AL143" s="85" t="s">
        <v>998</v>
      </c>
      <c r="AM143" s="79" t="s">
        <v>1124</v>
      </c>
      <c r="AN143" s="79" t="b">
        <v>0</v>
      </c>
      <c r="AO143" s="85" t="s">
        <v>998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286</v>
      </c>
      <c r="B144" s="64" t="s">
        <v>285</v>
      </c>
      <c r="C144" s="65" t="s">
        <v>3354</v>
      </c>
      <c r="D144" s="66">
        <v>3</v>
      </c>
      <c r="E144" s="67" t="s">
        <v>132</v>
      </c>
      <c r="F144" s="68">
        <v>35</v>
      </c>
      <c r="G144" s="65"/>
      <c r="H144" s="69"/>
      <c r="I144" s="70"/>
      <c r="J144" s="70"/>
      <c r="K144" s="34" t="s">
        <v>65</v>
      </c>
      <c r="L144" s="77">
        <v>144</v>
      </c>
      <c r="M144" s="77"/>
      <c r="N144" s="72"/>
      <c r="O144" s="79" t="s">
        <v>391</v>
      </c>
      <c r="P144" s="81">
        <v>43507.68020833333</v>
      </c>
      <c r="Q144" s="79" t="s">
        <v>453</v>
      </c>
      <c r="R144" s="79"/>
      <c r="S144" s="79"/>
      <c r="T144" s="79"/>
      <c r="U144" s="79"/>
      <c r="V144" s="82" t="s">
        <v>727</v>
      </c>
      <c r="W144" s="81">
        <v>43507.68020833333</v>
      </c>
      <c r="X144" s="82" t="s">
        <v>849</v>
      </c>
      <c r="Y144" s="79"/>
      <c r="Z144" s="79"/>
      <c r="AA144" s="85" t="s">
        <v>999</v>
      </c>
      <c r="AB144" s="79"/>
      <c r="AC144" s="79" t="b">
        <v>0</v>
      </c>
      <c r="AD144" s="79">
        <v>0</v>
      </c>
      <c r="AE144" s="85" t="s">
        <v>1092</v>
      </c>
      <c r="AF144" s="79" t="b">
        <v>0</v>
      </c>
      <c r="AG144" s="79" t="s">
        <v>1115</v>
      </c>
      <c r="AH144" s="79"/>
      <c r="AI144" s="85" t="s">
        <v>1092</v>
      </c>
      <c r="AJ144" s="79" t="b">
        <v>0</v>
      </c>
      <c r="AK144" s="79">
        <v>6</v>
      </c>
      <c r="AL144" s="85" t="s">
        <v>998</v>
      </c>
      <c r="AM144" s="79" t="s">
        <v>1124</v>
      </c>
      <c r="AN144" s="79" t="b">
        <v>0</v>
      </c>
      <c r="AO144" s="85" t="s">
        <v>998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26</v>
      </c>
      <c r="BK144" s="49">
        <v>100</v>
      </c>
      <c r="BL144" s="48">
        <v>26</v>
      </c>
    </row>
    <row r="145" spans="1:64" ht="15">
      <c r="A145" s="64" t="s">
        <v>287</v>
      </c>
      <c r="B145" s="64" t="s">
        <v>287</v>
      </c>
      <c r="C145" s="65" t="s">
        <v>3354</v>
      </c>
      <c r="D145" s="66">
        <v>3</v>
      </c>
      <c r="E145" s="67" t="s">
        <v>132</v>
      </c>
      <c r="F145" s="68">
        <v>35</v>
      </c>
      <c r="G145" s="65"/>
      <c r="H145" s="69"/>
      <c r="I145" s="70"/>
      <c r="J145" s="70"/>
      <c r="K145" s="34" t="s">
        <v>65</v>
      </c>
      <c r="L145" s="77">
        <v>145</v>
      </c>
      <c r="M145" s="77"/>
      <c r="N145" s="72"/>
      <c r="O145" s="79" t="s">
        <v>176</v>
      </c>
      <c r="P145" s="81">
        <v>43507.69127314815</v>
      </c>
      <c r="Q145" s="79" t="s">
        <v>457</v>
      </c>
      <c r="R145" s="82" t="s">
        <v>545</v>
      </c>
      <c r="S145" s="79" t="s">
        <v>591</v>
      </c>
      <c r="T145" s="79"/>
      <c r="U145" s="79"/>
      <c r="V145" s="82" t="s">
        <v>728</v>
      </c>
      <c r="W145" s="81">
        <v>43507.69127314815</v>
      </c>
      <c r="X145" s="82" t="s">
        <v>850</v>
      </c>
      <c r="Y145" s="79"/>
      <c r="Z145" s="79"/>
      <c r="AA145" s="85" t="s">
        <v>1000</v>
      </c>
      <c r="AB145" s="79"/>
      <c r="AC145" s="79" t="b">
        <v>0</v>
      </c>
      <c r="AD145" s="79">
        <v>0</v>
      </c>
      <c r="AE145" s="85" t="s">
        <v>1092</v>
      </c>
      <c r="AF145" s="79" t="b">
        <v>0</v>
      </c>
      <c r="AG145" s="79" t="s">
        <v>1115</v>
      </c>
      <c r="AH145" s="79"/>
      <c r="AI145" s="85" t="s">
        <v>1092</v>
      </c>
      <c r="AJ145" s="79" t="b">
        <v>0</v>
      </c>
      <c r="AK145" s="79">
        <v>0</v>
      </c>
      <c r="AL145" s="85" t="s">
        <v>1092</v>
      </c>
      <c r="AM145" s="79" t="s">
        <v>1138</v>
      </c>
      <c r="AN145" s="79" t="b">
        <v>0</v>
      </c>
      <c r="AO145" s="85" t="s">
        <v>1000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9.090909090909092</v>
      </c>
      <c r="BH145" s="48">
        <v>0</v>
      </c>
      <c r="BI145" s="49">
        <v>0</v>
      </c>
      <c r="BJ145" s="48">
        <v>10</v>
      </c>
      <c r="BK145" s="49">
        <v>90.9090909090909</v>
      </c>
      <c r="BL145" s="48">
        <v>11</v>
      </c>
    </row>
    <row r="146" spans="1:64" ht="15">
      <c r="A146" s="64" t="s">
        <v>288</v>
      </c>
      <c r="B146" s="64" t="s">
        <v>288</v>
      </c>
      <c r="C146" s="65" t="s">
        <v>3354</v>
      </c>
      <c r="D146" s="66">
        <v>3</v>
      </c>
      <c r="E146" s="67" t="s">
        <v>132</v>
      </c>
      <c r="F146" s="68">
        <v>35</v>
      </c>
      <c r="G146" s="65"/>
      <c r="H146" s="69"/>
      <c r="I146" s="70"/>
      <c r="J146" s="70"/>
      <c r="K146" s="34" t="s">
        <v>65</v>
      </c>
      <c r="L146" s="77">
        <v>146</v>
      </c>
      <c r="M146" s="77"/>
      <c r="N146" s="72"/>
      <c r="O146" s="79" t="s">
        <v>176</v>
      </c>
      <c r="P146" s="81">
        <v>43507.795277777775</v>
      </c>
      <c r="Q146" s="79" t="s">
        <v>458</v>
      </c>
      <c r="R146" s="82" t="s">
        <v>546</v>
      </c>
      <c r="S146" s="79" t="s">
        <v>592</v>
      </c>
      <c r="T146" s="79"/>
      <c r="U146" s="79"/>
      <c r="V146" s="82" t="s">
        <v>729</v>
      </c>
      <c r="W146" s="81">
        <v>43507.795277777775</v>
      </c>
      <c r="X146" s="82" t="s">
        <v>851</v>
      </c>
      <c r="Y146" s="79"/>
      <c r="Z146" s="79"/>
      <c r="AA146" s="85" t="s">
        <v>1001</v>
      </c>
      <c r="AB146" s="79"/>
      <c r="AC146" s="79" t="b">
        <v>0</v>
      </c>
      <c r="AD146" s="79">
        <v>0</v>
      </c>
      <c r="AE146" s="85" t="s">
        <v>1092</v>
      </c>
      <c r="AF146" s="79" t="b">
        <v>0</v>
      </c>
      <c r="AG146" s="79" t="s">
        <v>1115</v>
      </c>
      <c r="AH146" s="79"/>
      <c r="AI146" s="85" t="s">
        <v>1092</v>
      </c>
      <c r="AJ146" s="79" t="b">
        <v>0</v>
      </c>
      <c r="AK146" s="79">
        <v>0</v>
      </c>
      <c r="AL146" s="85" t="s">
        <v>1092</v>
      </c>
      <c r="AM146" s="79" t="s">
        <v>1128</v>
      </c>
      <c r="AN146" s="79" t="b">
        <v>0</v>
      </c>
      <c r="AO146" s="85" t="s">
        <v>1001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11</v>
      </c>
      <c r="BK146" s="49">
        <v>100</v>
      </c>
      <c r="BL146" s="48">
        <v>11</v>
      </c>
    </row>
    <row r="147" spans="1:64" ht="15">
      <c r="A147" s="64" t="s">
        <v>289</v>
      </c>
      <c r="B147" s="64" t="s">
        <v>289</v>
      </c>
      <c r="C147" s="65" t="s">
        <v>3354</v>
      </c>
      <c r="D147" s="66">
        <v>3</v>
      </c>
      <c r="E147" s="67" t="s">
        <v>132</v>
      </c>
      <c r="F147" s="68">
        <v>35</v>
      </c>
      <c r="G147" s="65"/>
      <c r="H147" s="69"/>
      <c r="I147" s="70"/>
      <c r="J147" s="70"/>
      <c r="K147" s="34" t="s">
        <v>65</v>
      </c>
      <c r="L147" s="77">
        <v>147</v>
      </c>
      <c r="M147" s="77"/>
      <c r="N147" s="72"/>
      <c r="O147" s="79" t="s">
        <v>176</v>
      </c>
      <c r="P147" s="81">
        <v>43507.820856481485</v>
      </c>
      <c r="Q147" s="82" t="s">
        <v>459</v>
      </c>
      <c r="R147" s="82" t="s">
        <v>547</v>
      </c>
      <c r="S147" s="79" t="s">
        <v>593</v>
      </c>
      <c r="T147" s="79"/>
      <c r="U147" s="79"/>
      <c r="V147" s="82" t="s">
        <v>730</v>
      </c>
      <c r="W147" s="81">
        <v>43507.820856481485</v>
      </c>
      <c r="X147" s="82" t="s">
        <v>852</v>
      </c>
      <c r="Y147" s="79"/>
      <c r="Z147" s="79"/>
      <c r="AA147" s="85" t="s">
        <v>1002</v>
      </c>
      <c r="AB147" s="79"/>
      <c r="AC147" s="79" t="b">
        <v>0</v>
      </c>
      <c r="AD147" s="79">
        <v>0</v>
      </c>
      <c r="AE147" s="85" t="s">
        <v>1092</v>
      </c>
      <c r="AF147" s="79" t="b">
        <v>0</v>
      </c>
      <c r="AG147" s="79" t="s">
        <v>1116</v>
      </c>
      <c r="AH147" s="79"/>
      <c r="AI147" s="85" t="s">
        <v>1092</v>
      </c>
      <c r="AJ147" s="79" t="b">
        <v>0</v>
      </c>
      <c r="AK147" s="79">
        <v>0</v>
      </c>
      <c r="AL147" s="85" t="s">
        <v>1092</v>
      </c>
      <c r="AM147" s="79" t="s">
        <v>1126</v>
      </c>
      <c r="AN147" s="79" t="b">
        <v>0</v>
      </c>
      <c r="AO147" s="85" t="s">
        <v>1002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0</v>
      </c>
      <c r="BK147" s="49">
        <v>0</v>
      </c>
      <c r="BL147" s="48">
        <v>0</v>
      </c>
    </row>
    <row r="148" spans="1:64" ht="15">
      <c r="A148" s="64" t="s">
        <v>290</v>
      </c>
      <c r="B148" s="64" t="s">
        <v>296</v>
      </c>
      <c r="C148" s="65" t="s">
        <v>3354</v>
      </c>
      <c r="D148" s="66">
        <v>3</v>
      </c>
      <c r="E148" s="67" t="s">
        <v>132</v>
      </c>
      <c r="F148" s="68">
        <v>35</v>
      </c>
      <c r="G148" s="65"/>
      <c r="H148" s="69"/>
      <c r="I148" s="70"/>
      <c r="J148" s="70"/>
      <c r="K148" s="34" t="s">
        <v>65</v>
      </c>
      <c r="L148" s="77">
        <v>148</v>
      </c>
      <c r="M148" s="77"/>
      <c r="N148" s="72"/>
      <c r="O148" s="79" t="s">
        <v>391</v>
      </c>
      <c r="P148" s="81">
        <v>43507.83799768519</v>
      </c>
      <c r="Q148" s="79" t="s">
        <v>460</v>
      </c>
      <c r="R148" s="79"/>
      <c r="S148" s="79"/>
      <c r="T148" s="79" t="s">
        <v>626</v>
      </c>
      <c r="U148" s="79"/>
      <c r="V148" s="82" t="s">
        <v>731</v>
      </c>
      <c r="W148" s="81">
        <v>43507.83799768519</v>
      </c>
      <c r="X148" s="82" t="s">
        <v>853</v>
      </c>
      <c r="Y148" s="79"/>
      <c r="Z148" s="79"/>
      <c r="AA148" s="85" t="s">
        <v>1003</v>
      </c>
      <c r="AB148" s="79"/>
      <c r="AC148" s="79" t="b">
        <v>0</v>
      </c>
      <c r="AD148" s="79">
        <v>0</v>
      </c>
      <c r="AE148" s="85" t="s">
        <v>1092</v>
      </c>
      <c r="AF148" s="79" t="b">
        <v>0</v>
      </c>
      <c r="AG148" s="79" t="s">
        <v>1115</v>
      </c>
      <c r="AH148" s="79"/>
      <c r="AI148" s="85" t="s">
        <v>1092</v>
      </c>
      <c r="AJ148" s="79" t="b">
        <v>0</v>
      </c>
      <c r="AK148" s="79">
        <v>0</v>
      </c>
      <c r="AL148" s="85" t="s">
        <v>1092</v>
      </c>
      <c r="AM148" s="79" t="s">
        <v>1129</v>
      </c>
      <c r="AN148" s="79" t="b">
        <v>0</v>
      </c>
      <c r="AO148" s="85" t="s">
        <v>1003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31</v>
      </c>
      <c r="BK148" s="49">
        <v>100</v>
      </c>
      <c r="BL148" s="48">
        <v>31</v>
      </c>
    </row>
    <row r="149" spans="1:64" ht="15">
      <c r="A149" s="64" t="s">
        <v>291</v>
      </c>
      <c r="B149" s="64" t="s">
        <v>296</v>
      </c>
      <c r="C149" s="65" t="s">
        <v>3354</v>
      </c>
      <c r="D149" s="66">
        <v>3</v>
      </c>
      <c r="E149" s="67" t="s">
        <v>132</v>
      </c>
      <c r="F149" s="68">
        <v>35</v>
      </c>
      <c r="G149" s="65"/>
      <c r="H149" s="69"/>
      <c r="I149" s="70"/>
      <c r="J149" s="70"/>
      <c r="K149" s="34" t="s">
        <v>65</v>
      </c>
      <c r="L149" s="77">
        <v>149</v>
      </c>
      <c r="M149" s="77"/>
      <c r="N149" s="72"/>
      <c r="O149" s="79" t="s">
        <v>391</v>
      </c>
      <c r="P149" s="81">
        <v>43507.83837962963</v>
      </c>
      <c r="Q149" s="79" t="s">
        <v>460</v>
      </c>
      <c r="R149" s="79"/>
      <c r="S149" s="79"/>
      <c r="T149" s="79" t="s">
        <v>626</v>
      </c>
      <c r="U149" s="79"/>
      <c r="V149" s="82" t="s">
        <v>732</v>
      </c>
      <c r="W149" s="81">
        <v>43507.83837962963</v>
      </c>
      <c r="X149" s="82" t="s">
        <v>854</v>
      </c>
      <c r="Y149" s="79"/>
      <c r="Z149" s="79"/>
      <c r="AA149" s="85" t="s">
        <v>1004</v>
      </c>
      <c r="AB149" s="79"/>
      <c r="AC149" s="79" t="b">
        <v>0</v>
      </c>
      <c r="AD149" s="79">
        <v>0</v>
      </c>
      <c r="AE149" s="85" t="s">
        <v>1092</v>
      </c>
      <c r="AF149" s="79" t="b">
        <v>0</v>
      </c>
      <c r="AG149" s="79" t="s">
        <v>1115</v>
      </c>
      <c r="AH149" s="79"/>
      <c r="AI149" s="85" t="s">
        <v>1092</v>
      </c>
      <c r="AJ149" s="79" t="b">
        <v>0</v>
      </c>
      <c r="AK149" s="79">
        <v>0</v>
      </c>
      <c r="AL149" s="85" t="s">
        <v>1092</v>
      </c>
      <c r="AM149" s="79" t="s">
        <v>1129</v>
      </c>
      <c r="AN149" s="79" t="b">
        <v>0</v>
      </c>
      <c r="AO149" s="85" t="s">
        <v>1004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31</v>
      </c>
      <c r="BK149" s="49">
        <v>100</v>
      </c>
      <c r="BL149" s="48">
        <v>31</v>
      </c>
    </row>
    <row r="150" spans="1:64" ht="15">
      <c r="A150" s="64" t="s">
        <v>292</v>
      </c>
      <c r="B150" s="64" t="s">
        <v>296</v>
      </c>
      <c r="C150" s="65" t="s">
        <v>3354</v>
      </c>
      <c r="D150" s="66">
        <v>3</v>
      </c>
      <c r="E150" s="67" t="s">
        <v>132</v>
      </c>
      <c r="F150" s="68">
        <v>35</v>
      </c>
      <c r="G150" s="65"/>
      <c r="H150" s="69"/>
      <c r="I150" s="70"/>
      <c r="J150" s="70"/>
      <c r="K150" s="34" t="s">
        <v>65</v>
      </c>
      <c r="L150" s="77">
        <v>150</v>
      </c>
      <c r="M150" s="77"/>
      <c r="N150" s="72"/>
      <c r="O150" s="79" t="s">
        <v>391</v>
      </c>
      <c r="P150" s="81">
        <v>43507.85701388889</v>
      </c>
      <c r="Q150" s="79" t="s">
        <v>460</v>
      </c>
      <c r="R150" s="79"/>
      <c r="S150" s="79"/>
      <c r="T150" s="79" t="s">
        <v>626</v>
      </c>
      <c r="U150" s="79"/>
      <c r="V150" s="82" t="s">
        <v>733</v>
      </c>
      <c r="W150" s="81">
        <v>43507.85701388889</v>
      </c>
      <c r="X150" s="82" t="s">
        <v>855</v>
      </c>
      <c r="Y150" s="79"/>
      <c r="Z150" s="79"/>
      <c r="AA150" s="85" t="s">
        <v>1005</v>
      </c>
      <c r="AB150" s="79"/>
      <c r="AC150" s="79" t="b">
        <v>0</v>
      </c>
      <c r="AD150" s="79">
        <v>0</v>
      </c>
      <c r="AE150" s="85" t="s">
        <v>1092</v>
      </c>
      <c r="AF150" s="79" t="b">
        <v>0</v>
      </c>
      <c r="AG150" s="79" t="s">
        <v>1115</v>
      </c>
      <c r="AH150" s="79"/>
      <c r="AI150" s="85" t="s">
        <v>1092</v>
      </c>
      <c r="AJ150" s="79" t="b">
        <v>0</v>
      </c>
      <c r="AK150" s="79">
        <v>0</v>
      </c>
      <c r="AL150" s="85" t="s">
        <v>1092</v>
      </c>
      <c r="AM150" s="79" t="s">
        <v>1129</v>
      </c>
      <c r="AN150" s="79" t="b">
        <v>0</v>
      </c>
      <c r="AO150" s="85" t="s">
        <v>1005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31</v>
      </c>
      <c r="BK150" s="49">
        <v>100</v>
      </c>
      <c r="BL150" s="48">
        <v>31</v>
      </c>
    </row>
    <row r="151" spans="1:64" ht="15">
      <c r="A151" s="64" t="s">
        <v>293</v>
      </c>
      <c r="B151" s="64" t="s">
        <v>296</v>
      </c>
      <c r="C151" s="65" t="s">
        <v>3354</v>
      </c>
      <c r="D151" s="66">
        <v>3</v>
      </c>
      <c r="E151" s="67" t="s">
        <v>132</v>
      </c>
      <c r="F151" s="68">
        <v>35</v>
      </c>
      <c r="G151" s="65"/>
      <c r="H151" s="69"/>
      <c r="I151" s="70"/>
      <c r="J151" s="70"/>
      <c r="K151" s="34" t="s">
        <v>65</v>
      </c>
      <c r="L151" s="77">
        <v>151</v>
      </c>
      <c r="M151" s="77"/>
      <c r="N151" s="72"/>
      <c r="O151" s="79" t="s">
        <v>391</v>
      </c>
      <c r="P151" s="81">
        <v>43507.86923611111</v>
      </c>
      <c r="Q151" s="79" t="s">
        <v>460</v>
      </c>
      <c r="R151" s="79"/>
      <c r="S151" s="79"/>
      <c r="T151" s="79" t="s">
        <v>626</v>
      </c>
      <c r="U151" s="79"/>
      <c r="V151" s="82" t="s">
        <v>734</v>
      </c>
      <c r="W151" s="81">
        <v>43507.86923611111</v>
      </c>
      <c r="X151" s="82" t="s">
        <v>856</v>
      </c>
      <c r="Y151" s="79"/>
      <c r="Z151" s="79"/>
      <c r="AA151" s="85" t="s">
        <v>1006</v>
      </c>
      <c r="AB151" s="79"/>
      <c r="AC151" s="79" t="b">
        <v>0</v>
      </c>
      <c r="AD151" s="79">
        <v>0</v>
      </c>
      <c r="AE151" s="85" t="s">
        <v>1092</v>
      </c>
      <c r="AF151" s="79" t="b">
        <v>0</v>
      </c>
      <c r="AG151" s="79" t="s">
        <v>1115</v>
      </c>
      <c r="AH151" s="79"/>
      <c r="AI151" s="85" t="s">
        <v>1092</v>
      </c>
      <c r="AJ151" s="79" t="b">
        <v>0</v>
      </c>
      <c r="AK151" s="79">
        <v>0</v>
      </c>
      <c r="AL151" s="85" t="s">
        <v>1092</v>
      </c>
      <c r="AM151" s="79" t="s">
        <v>1129</v>
      </c>
      <c r="AN151" s="79" t="b">
        <v>0</v>
      </c>
      <c r="AO151" s="85" t="s">
        <v>1006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v>0</v>
      </c>
      <c r="BE151" s="49">
        <v>0</v>
      </c>
      <c r="BF151" s="48">
        <v>0</v>
      </c>
      <c r="BG151" s="49">
        <v>0</v>
      </c>
      <c r="BH151" s="48">
        <v>0</v>
      </c>
      <c r="BI151" s="49">
        <v>0</v>
      </c>
      <c r="BJ151" s="48">
        <v>31</v>
      </c>
      <c r="BK151" s="49">
        <v>100</v>
      </c>
      <c r="BL151" s="48">
        <v>31</v>
      </c>
    </row>
    <row r="152" spans="1:64" ht="15">
      <c r="A152" s="64" t="s">
        <v>294</v>
      </c>
      <c r="B152" s="64" t="s">
        <v>296</v>
      </c>
      <c r="C152" s="65" t="s">
        <v>3354</v>
      </c>
      <c r="D152" s="66">
        <v>3</v>
      </c>
      <c r="E152" s="67" t="s">
        <v>132</v>
      </c>
      <c r="F152" s="68">
        <v>35</v>
      </c>
      <c r="G152" s="65"/>
      <c r="H152" s="69"/>
      <c r="I152" s="70"/>
      <c r="J152" s="70"/>
      <c r="K152" s="34" t="s">
        <v>65</v>
      </c>
      <c r="L152" s="77">
        <v>152</v>
      </c>
      <c r="M152" s="77"/>
      <c r="N152" s="72"/>
      <c r="O152" s="79" t="s">
        <v>391</v>
      </c>
      <c r="P152" s="81">
        <v>43507.87167824074</v>
      </c>
      <c r="Q152" s="79" t="s">
        <v>460</v>
      </c>
      <c r="R152" s="79"/>
      <c r="S152" s="79"/>
      <c r="T152" s="79" t="s">
        <v>626</v>
      </c>
      <c r="U152" s="79"/>
      <c r="V152" s="82" t="s">
        <v>735</v>
      </c>
      <c r="W152" s="81">
        <v>43507.87167824074</v>
      </c>
      <c r="X152" s="82" t="s">
        <v>857</v>
      </c>
      <c r="Y152" s="79"/>
      <c r="Z152" s="79"/>
      <c r="AA152" s="85" t="s">
        <v>1007</v>
      </c>
      <c r="AB152" s="79"/>
      <c r="AC152" s="79" t="b">
        <v>0</v>
      </c>
      <c r="AD152" s="79">
        <v>0</v>
      </c>
      <c r="AE152" s="85" t="s">
        <v>1092</v>
      </c>
      <c r="AF152" s="79" t="b">
        <v>0</v>
      </c>
      <c r="AG152" s="79" t="s">
        <v>1115</v>
      </c>
      <c r="AH152" s="79"/>
      <c r="AI152" s="85" t="s">
        <v>1092</v>
      </c>
      <c r="AJ152" s="79" t="b">
        <v>0</v>
      </c>
      <c r="AK152" s="79">
        <v>0</v>
      </c>
      <c r="AL152" s="85" t="s">
        <v>1092</v>
      </c>
      <c r="AM152" s="79" t="s">
        <v>1129</v>
      </c>
      <c r="AN152" s="79" t="b">
        <v>0</v>
      </c>
      <c r="AO152" s="85" t="s">
        <v>1007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0</v>
      </c>
      <c r="BE152" s="49">
        <v>0</v>
      </c>
      <c r="BF152" s="48">
        <v>0</v>
      </c>
      <c r="BG152" s="49">
        <v>0</v>
      </c>
      <c r="BH152" s="48">
        <v>0</v>
      </c>
      <c r="BI152" s="49">
        <v>0</v>
      </c>
      <c r="BJ152" s="48">
        <v>31</v>
      </c>
      <c r="BK152" s="49">
        <v>100</v>
      </c>
      <c r="BL152" s="48">
        <v>31</v>
      </c>
    </row>
    <row r="153" spans="1:64" ht="15">
      <c r="A153" s="64" t="s">
        <v>295</v>
      </c>
      <c r="B153" s="64" t="s">
        <v>296</v>
      </c>
      <c r="C153" s="65" t="s">
        <v>3354</v>
      </c>
      <c r="D153" s="66">
        <v>3</v>
      </c>
      <c r="E153" s="67" t="s">
        <v>132</v>
      </c>
      <c r="F153" s="68">
        <v>35</v>
      </c>
      <c r="G153" s="65"/>
      <c r="H153" s="69"/>
      <c r="I153" s="70"/>
      <c r="J153" s="70"/>
      <c r="K153" s="34" t="s">
        <v>65</v>
      </c>
      <c r="L153" s="77">
        <v>153</v>
      </c>
      <c r="M153" s="77"/>
      <c r="N153" s="72"/>
      <c r="O153" s="79" t="s">
        <v>391</v>
      </c>
      <c r="P153" s="81">
        <v>43507.87394675926</v>
      </c>
      <c r="Q153" s="79" t="s">
        <v>460</v>
      </c>
      <c r="R153" s="79"/>
      <c r="S153" s="79"/>
      <c r="T153" s="79" t="s">
        <v>626</v>
      </c>
      <c r="U153" s="79"/>
      <c r="V153" s="82" t="s">
        <v>736</v>
      </c>
      <c r="W153" s="81">
        <v>43507.87394675926</v>
      </c>
      <c r="X153" s="82" t="s">
        <v>858</v>
      </c>
      <c r="Y153" s="79"/>
      <c r="Z153" s="79"/>
      <c r="AA153" s="85" t="s">
        <v>1008</v>
      </c>
      <c r="AB153" s="79"/>
      <c r="AC153" s="79" t="b">
        <v>0</v>
      </c>
      <c r="AD153" s="79">
        <v>0</v>
      </c>
      <c r="AE153" s="85" t="s">
        <v>1092</v>
      </c>
      <c r="AF153" s="79" t="b">
        <v>0</v>
      </c>
      <c r="AG153" s="79" t="s">
        <v>1115</v>
      </c>
      <c r="AH153" s="79"/>
      <c r="AI153" s="85" t="s">
        <v>1092</v>
      </c>
      <c r="AJ153" s="79" t="b">
        <v>0</v>
      </c>
      <c r="AK153" s="79">
        <v>0</v>
      </c>
      <c r="AL153" s="85" t="s">
        <v>1092</v>
      </c>
      <c r="AM153" s="79" t="s">
        <v>1129</v>
      </c>
      <c r="AN153" s="79" t="b">
        <v>0</v>
      </c>
      <c r="AO153" s="85" t="s">
        <v>1008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31</v>
      </c>
      <c r="BK153" s="49">
        <v>100</v>
      </c>
      <c r="BL153" s="48">
        <v>31</v>
      </c>
    </row>
    <row r="154" spans="1:64" ht="15">
      <c r="A154" s="64" t="s">
        <v>296</v>
      </c>
      <c r="B154" s="64" t="s">
        <v>296</v>
      </c>
      <c r="C154" s="65" t="s">
        <v>3354</v>
      </c>
      <c r="D154" s="66">
        <v>3</v>
      </c>
      <c r="E154" s="67" t="s">
        <v>132</v>
      </c>
      <c r="F154" s="68">
        <v>35</v>
      </c>
      <c r="G154" s="65"/>
      <c r="H154" s="69"/>
      <c r="I154" s="70"/>
      <c r="J154" s="70"/>
      <c r="K154" s="34" t="s">
        <v>65</v>
      </c>
      <c r="L154" s="77">
        <v>154</v>
      </c>
      <c r="M154" s="77"/>
      <c r="N154" s="72"/>
      <c r="O154" s="79" t="s">
        <v>176</v>
      </c>
      <c r="P154" s="81">
        <v>43507.83783564815</v>
      </c>
      <c r="Q154" s="79" t="s">
        <v>461</v>
      </c>
      <c r="R154" s="79"/>
      <c r="S154" s="79"/>
      <c r="T154" s="79"/>
      <c r="U154" s="79"/>
      <c r="V154" s="82" t="s">
        <v>737</v>
      </c>
      <c r="W154" s="81">
        <v>43507.83783564815</v>
      </c>
      <c r="X154" s="82" t="s">
        <v>859</v>
      </c>
      <c r="Y154" s="79"/>
      <c r="Z154" s="79"/>
      <c r="AA154" s="85" t="s">
        <v>1009</v>
      </c>
      <c r="AB154" s="85" t="s">
        <v>1084</v>
      </c>
      <c r="AC154" s="79" t="b">
        <v>0</v>
      </c>
      <c r="AD154" s="79">
        <v>0</v>
      </c>
      <c r="AE154" s="85" t="s">
        <v>1107</v>
      </c>
      <c r="AF154" s="79" t="b">
        <v>0</v>
      </c>
      <c r="AG154" s="79" t="s">
        <v>1115</v>
      </c>
      <c r="AH154" s="79"/>
      <c r="AI154" s="85" t="s">
        <v>1092</v>
      </c>
      <c r="AJ154" s="79" t="b">
        <v>0</v>
      </c>
      <c r="AK154" s="79">
        <v>0</v>
      </c>
      <c r="AL154" s="85" t="s">
        <v>1092</v>
      </c>
      <c r="AM154" s="79" t="s">
        <v>1123</v>
      </c>
      <c r="AN154" s="79" t="b">
        <v>0</v>
      </c>
      <c r="AO154" s="85" t="s">
        <v>1084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0</v>
      </c>
      <c r="BE154" s="49">
        <v>0</v>
      </c>
      <c r="BF154" s="48">
        <v>0</v>
      </c>
      <c r="BG154" s="49">
        <v>0</v>
      </c>
      <c r="BH154" s="48">
        <v>0</v>
      </c>
      <c r="BI154" s="49">
        <v>0</v>
      </c>
      <c r="BJ154" s="48">
        <v>29</v>
      </c>
      <c r="BK154" s="49">
        <v>100</v>
      </c>
      <c r="BL154" s="48">
        <v>29</v>
      </c>
    </row>
    <row r="155" spans="1:64" ht="15">
      <c r="A155" s="64" t="s">
        <v>297</v>
      </c>
      <c r="B155" s="64" t="s">
        <v>296</v>
      </c>
      <c r="C155" s="65" t="s">
        <v>3354</v>
      </c>
      <c r="D155" s="66">
        <v>3</v>
      </c>
      <c r="E155" s="67" t="s">
        <v>132</v>
      </c>
      <c r="F155" s="68">
        <v>35</v>
      </c>
      <c r="G155" s="65"/>
      <c r="H155" s="69"/>
      <c r="I155" s="70"/>
      <c r="J155" s="70"/>
      <c r="K155" s="34" t="s">
        <v>65</v>
      </c>
      <c r="L155" s="77">
        <v>155</v>
      </c>
      <c r="M155" s="77"/>
      <c r="N155" s="72"/>
      <c r="O155" s="79" t="s">
        <v>391</v>
      </c>
      <c r="P155" s="81">
        <v>43507.87619212963</v>
      </c>
      <c r="Q155" s="79" t="s">
        <v>460</v>
      </c>
      <c r="R155" s="79"/>
      <c r="S155" s="79"/>
      <c r="T155" s="79" t="s">
        <v>626</v>
      </c>
      <c r="U155" s="79"/>
      <c r="V155" s="82" t="s">
        <v>738</v>
      </c>
      <c r="W155" s="81">
        <v>43507.87619212963</v>
      </c>
      <c r="X155" s="82" t="s">
        <v>860</v>
      </c>
      <c r="Y155" s="79"/>
      <c r="Z155" s="79"/>
      <c r="AA155" s="85" t="s">
        <v>1010</v>
      </c>
      <c r="AB155" s="79"/>
      <c r="AC155" s="79" t="b">
        <v>0</v>
      </c>
      <c r="AD155" s="79">
        <v>0</v>
      </c>
      <c r="AE155" s="85" t="s">
        <v>1092</v>
      </c>
      <c r="AF155" s="79" t="b">
        <v>0</v>
      </c>
      <c r="AG155" s="79" t="s">
        <v>1115</v>
      </c>
      <c r="AH155" s="79"/>
      <c r="AI155" s="85" t="s">
        <v>1092</v>
      </c>
      <c r="AJ155" s="79" t="b">
        <v>0</v>
      </c>
      <c r="AK155" s="79">
        <v>0</v>
      </c>
      <c r="AL155" s="85" t="s">
        <v>1092</v>
      </c>
      <c r="AM155" s="79" t="s">
        <v>1129</v>
      </c>
      <c r="AN155" s="79" t="b">
        <v>0</v>
      </c>
      <c r="AO155" s="85" t="s">
        <v>1010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31</v>
      </c>
      <c r="BK155" s="49">
        <v>100</v>
      </c>
      <c r="BL155" s="48">
        <v>31</v>
      </c>
    </row>
    <row r="156" spans="1:64" ht="15">
      <c r="A156" s="64" t="s">
        <v>298</v>
      </c>
      <c r="B156" s="64" t="s">
        <v>298</v>
      </c>
      <c r="C156" s="65" t="s">
        <v>3354</v>
      </c>
      <c r="D156" s="66">
        <v>3</v>
      </c>
      <c r="E156" s="67" t="s">
        <v>132</v>
      </c>
      <c r="F156" s="68">
        <v>35</v>
      </c>
      <c r="G156" s="65"/>
      <c r="H156" s="69"/>
      <c r="I156" s="70"/>
      <c r="J156" s="70"/>
      <c r="K156" s="34" t="s">
        <v>65</v>
      </c>
      <c r="L156" s="77">
        <v>156</v>
      </c>
      <c r="M156" s="77"/>
      <c r="N156" s="72"/>
      <c r="O156" s="79" t="s">
        <v>176</v>
      </c>
      <c r="P156" s="81">
        <v>43508.000127314815</v>
      </c>
      <c r="Q156" s="79" t="s">
        <v>462</v>
      </c>
      <c r="R156" s="82" t="s">
        <v>548</v>
      </c>
      <c r="S156" s="79" t="s">
        <v>594</v>
      </c>
      <c r="T156" s="79"/>
      <c r="U156" s="82" t="s">
        <v>655</v>
      </c>
      <c r="V156" s="82" t="s">
        <v>655</v>
      </c>
      <c r="W156" s="81">
        <v>43508.000127314815</v>
      </c>
      <c r="X156" s="82" t="s">
        <v>861</v>
      </c>
      <c r="Y156" s="79"/>
      <c r="Z156" s="79"/>
      <c r="AA156" s="85" t="s">
        <v>1011</v>
      </c>
      <c r="AB156" s="79"/>
      <c r="AC156" s="79" t="b">
        <v>0</v>
      </c>
      <c r="AD156" s="79">
        <v>0</v>
      </c>
      <c r="AE156" s="85" t="s">
        <v>1092</v>
      </c>
      <c r="AF156" s="79" t="b">
        <v>0</v>
      </c>
      <c r="AG156" s="79" t="s">
        <v>1115</v>
      </c>
      <c r="AH156" s="79"/>
      <c r="AI156" s="85" t="s">
        <v>1092</v>
      </c>
      <c r="AJ156" s="79" t="b">
        <v>0</v>
      </c>
      <c r="AK156" s="79">
        <v>0</v>
      </c>
      <c r="AL156" s="85" t="s">
        <v>1092</v>
      </c>
      <c r="AM156" s="79" t="s">
        <v>1135</v>
      </c>
      <c r="AN156" s="79" t="b">
        <v>0</v>
      </c>
      <c r="AO156" s="85" t="s">
        <v>1011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2.7027027027027026</v>
      </c>
      <c r="BF156" s="48">
        <v>1</v>
      </c>
      <c r="BG156" s="49">
        <v>2.7027027027027026</v>
      </c>
      <c r="BH156" s="48">
        <v>0</v>
      </c>
      <c r="BI156" s="49">
        <v>0</v>
      </c>
      <c r="BJ156" s="48">
        <v>35</v>
      </c>
      <c r="BK156" s="49">
        <v>94.5945945945946</v>
      </c>
      <c r="BL156" s="48">
        <v>37</v>
      </c>
    </row>
    <row r="157" spans="1:64" ht="15">
      <c r="A157" s="64" t="s">
        <v>299</v>
      </c>
      <c r="B157" s="64" t="s">
        <v>343</v>
      </c>
      <c r="C157" s="65" t="s">
        <v>3354</v>
      </c>
      <c r="D157" s="66">
        <v>3</v>
      </c>
      <c r="E157" s="67" t="s">
        <v>132</v>
      </c>
      <c r="F157" s="68">
        <v>35</v>
      </c>
      <c r="G157" s="65"/>
      <c r="H157" s="69"/>
      <c r="I157" s="70"/>
      <c r="J157" s="70"/>
      <c r="K157" s="34" t="s">
        <v>65</v>
      </c>
      <c r="L157" s="77">
        <v>157</v>
      </c>
      <c r="M157" s="77"/>
      <c r="N157" s="72"/>
      <c r="O157" s="79" t="s">
        <v>391</v>
      </c>
      <c r="P157" s="81">
        <v>43508.58112268519</v>
      </c>
      <c r="Q157" s="79" t="s">
        <v>463</v>
      </c>
      <c r="R157" s="79"/>
      <c r="S157" s="79"/>
      <c r="T157" s="79"/>
      <c r="U157" s="79"/>
      <c r="V157" s="82" t="s">
        <v>739</v>
      </c>
      <c r="W157" s="81">
        <v>43508.58112268519</v>
      </c>
      <c r="X157" s="82" t="s">
        <v>862</v>
      </c>
      <c r="Y157" s="79"/>
      <c r="Z157" s="79"/>
      <c r="AA157" s="85" t="s">
        <v>1012</v>
      </c>
      <c r="AB157" s="85" t="s">
        <v>1085</v>
      </c>
      <c r="AC157" s="79" t="b">
        <v>0</v>
      </c>
      <c r="AD157" s="79">
        <v>0</v>
      </c>
      <c r="AE157" s="85" t="s">
        <v>1108</v>
      </c>
      <c r="AF157" s="79" t="b">
        <v>0</v>
      </c>
      <c r="AG157" s="79" t="s">
        <v>1115</v>
      </c>
      <c r="AH157" s="79"/>
      <c r="AI157" s="85" t="s">
        <v>1092</v>
      </c>
      <c r="AJ157" s="79" t="b">
        <v>0</v>
      </c>
      <c r="AK157" s="79">
        <v>0</v>
      </c>
      <c r="AL157" s="85" t="s">
        <v>1092</v>
      </c>
      <c r="AM157" s="79" t="s">
        <v>1123</v>
      </c>
      <c r="AN157" s="79" t="b">
        <v>0</v>
      </c>
      <c r="AO157" s="85" t="s">
        <v>1085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9</v>
      </c>
      <c r="BC157" s="78" t="str">
        <f>REPLACE(INDEX(GroupVertices[Group],MATCH(Edges[[#This Row],[Vertex 2]],GroupVertices[Vertex],0)),1,1,"")</f>
        <v>9</v>
      </c>
      <c r="BD157" s="48"/>
      <c r="BE157" s="49"/>
      <c r="BF157" s="48"/>
      <c r="BG157" s="49"/>
      <c r="BH157" s="48"/>
      <c r="BI157" s="49"/>
      <c r="BJ157" s="48"/>
      <c r="BK157" s="49"/>
      <c r="BL157" s="48"/>
    </row>
    <row r="158" spans="1:64" ht="15">
      <c r="A158" s="64" t="s">
        <v>299</v>
      </c>
      <c r="B158" s="64" t="s">
        <v>378</v>
      </c>
      <c r="C158" s="65" t="s">
        <v>3355</v>
      </c>
      <c r="D158" s="66">
        <v>10</v>
      </c>
      <c r="E158" s="67" t="s">
        <v>136</v>
      </c>
      <c r="F158" s="68">
        <v>12</v>
      </c>
      <c r="G158" s="65"/>
      <c r="H158" s="69"/>
      <c r="I158" s="70"/>
      <c r="J158" s="70"/>
      <c r="K158" s="34" t="s">
        <v>65</v>
      </c>
      <c r="L158" s="77">
        <v>158</v>
      </c>
      <c r="M158" s="77"/>
      <c r="N158" s="72"/>
      <c r="O158" s="79" t="s">
        <v>392</v>
      </c>
      <c r="P158" s="81">
        <v>43508.58112268519</v>
      </c>
      <c r="Q158" s="79" t="s">
        <v>463</v>
      </c>
      <c r="R158" s="79"/>
      <c r="S158" s="79"/>
      <c r="T158" s="79"/>
      <c r="U158" s="79"/>
      <c r="V158" s="82" t="s">
        <v>739</v>
      </c>
      <c r="W158" s="81">
        <v>43508.58112268519</v>
      </c>
      <c r="X158" s="82" t="s">
        <v>862</v>
      </c>
      <c r="Y158" s="79"/>
      <c r="Z158" s="79"/>
      <c r="AA158" s="85" t="s">
        <v>1012</v>
      </c>
      <c r="AB158" s="85" t="s">
        <v>1085</v>
      </c>
      <c r="AC158" s="79" t="b">
        <v>0</v>
      </c>
      <c r="AD158" s="79">
        <v>0</v>
      </c>
      <c r="AE158" s="85" t="s">
        <v>1108</v>
      </c>
      <c r="AF158" s="79" t="b">
        <v>0</v>
      </c>
      <c r="AG158" s="79" t="s">
        <v>1115</v>
      </c>
      <c r="AH158" s="79"/>
      <c r="AI158" s="85" t="s">
        <v>1092</v>
      </c>
      <c r="AJ158" s="79" t="b">
        <v>0</v>
      </c>
      <c r="AK158" s="79">
        <v>0</v>
      </c>
      <c r="AL158" s="85" t="s">
        <v>1092</v>
      </c>
      <c r="AM158" s="79" t="s">
        <v>1123</v>
      </c>
      <c r="AN158" s="79" t="b">
        <v>0</v>
      </c>
      <c r="AO158" s="85" t="s">
        <v>1085</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38</v>
      </c>
      <c r="BK158" s="49">
        <v>100</v>
      </c>
      <c r="BL158" s="48">
        <v>38</v>
      </c>
    </row>
    <row r="159" spans="1:64" ht="15">
      <c r="A159" s="64" t="s">
        <v>299</v>
      </c>
      <c r="B159" s="64" t="s">
        <v>378</v>
      </c>
      <c r="C159" s="65" t="s">
        <v>3355</v>
      </c>
      <c r="D159" s="66">
        <v>10</v>
      </c>
      <c r="E159" s="67" t="s">
        <v>136</v>
      </c>
      <c r="F159" s="68">
        <v>12</v>
      </c>
      <c r="G159" s="65"/>
      <c r="H159" s="69"/>
      <c r="I159" s="70"/>
      <c r="J159" s="70"/>
      <c r="K159" s="34" t="s">
        <v>65</v>
      </c>
      <c r="L159" s="77">
        <v>159</v>
      </c>
      <c r="M159" s="77"/>
      <c r="N159" s="72"/>
      <c r="O159" s="79" t="s">
        <v>392</v>
      </c>
      <c r="P159" s="81">
        <v>43508.58158564815</v>
      </c>
      <c r="Q159" s="79" t="s">
        <v>464</v>
      </c>
      <c r="R159" s="79"/>
      <c r="S159" s="79"/>
      <c r="T159" s="79"/>
      <c r="U159" s="79"/>
      <c r="V159" s="82" t="s">
        <v>739</v>
      </c>
      <c r="W159" s="81">
        <v>43508.58158564815</v>
      </c>
      <c r="X159" s="82" t="s">
        <v>863</v>
      </c>
      <c r="Y159" s="79"/>
      <c r="Z159" s="79"/>
      <c r="AA159" s="85" t="s">
        <v>1013</v>
      </c>
      <c r="AB159" s="85" t="s">
        <v>1086</v>
      </c>
      <c r="AC159" s="79" t="b">
        <v>0</v>
      </c>
      <c r="AD159" s="79">
        <v>0</v>
      </c>
      <c r="AE159" s="85" t="s">
        <v>1108</v>
      </c>
      <c r="AF159" s="79" t="b">
        <v>0</v>
      </c>
      <c r="AG159" s="79" t="s">
        <v>1115</v>
      </c>
      <c r="AH159" s="79"/>
      <c r="AI159" s="85" t="s">
        <v>1092</v>
      </c>
      <c r="AJ159" s="79" t="b">
        <v>0</v>
      </c>
      <c r="AK159" s="79">
        <v>0</v>
      </c>
      <c r="AL159" s="85" t="s">
        <v>1092</v>
      </c>
      <c r="AM159" s="79" t="s">
        <v>1123</v>
      </c>
      <c r="AN159" s="79" t="b">
        <v>0</v>
      </c>
      <c r="AO159" s="85" t="s">
        <v>1086</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9</v>
      </c>
      <c r="BC159" s="78" t="str">
        <f>REPLACE(INDEX(GroupVertices[Group],MATCH(Edges[[#This Row],[Vertex 2]],GroupVertices[Vertex],0)),1,1,"")</f>
        <v>9</v>
      </c>
      <c r="BD159" s="48">
        <v>0</v>
      </c>
      <c r="BE159" s="49">
        <v>0</v>
      </c>
      <c r="BF159" s="48">
        <v>0</v>
      </c>
      <c r="BG159" s="49">
        <v>0</v>
      </c>
      <c r="BH159" s="48">
        <v>0</v>
      </c>
      <c r="BI159" s="49">
        <v>0</v>
      </c>
      <c r="BJ159" s="48">
        <v>25</v>
      </c>
      <c r="BK159" s="49">
        <v>100</v>
      </c>
      <c r="BL159" s="48">
        <v>25</v>
      </c>
    </row>
    <row r="160" spans="1:64" ht="15">
      <c r="A160" s="64" t="s">
        <v>300</v>
      </c>
      <c r="B160" s="64" t="s">
        <v>300</v>
      </c>
      <c r="C160" s="65" t="s">
        <v>3354</v>
      </c>
      <c r="D160" s="66">
        <v>3</v>
      </c>
      <c r="E160" s="67" t="s">
        <v>132</v>
      </c>
      <c r="F160" s="68">
        <v>35</v>
      </c>
      <c r="G160" s="65"/>
      <c r="H160" s="69"/>
      <c r="I160" s="70"/>
      <c r="J160" s="70"/>
      <c r="K160" s="34" t="s">
        <v>65</v>
      </c>
      <c r="L160" s="77">
        <v>160</v>
      </c>
      <c r="M160" s="77"/>
      <c r="N160" s="72"/>
      <c r="O160" s="79" t="s">
        <v>176</v>
      </c>
      <c r="P160" s="81">
        <v>43508.58394675926</v>
      </c>
      <c r="Q160" s="79" t="s">
        <v>465</v>
      </c>
      <c r="R160" s="82" t="s">
        <v>549</v>
      </c>
      <c r="S160" s="79" t="s">
        <v>595</v>
      </c>
      <c r="T160" s="79"/>
      <c r="U160" s="82" t="s">
        <v>656</v>
      </c>
      <c r="V160" s="82" t="s">
        <v>656</v>
      </c>
      <c r="W160" s="81">
        <v>43508.58394675926</v>
      </c>
      <c r="X160" s="82" t="s">
        <v>864</v>
      </c>
      <c r="Y160" s="79"/>
      <c r="Z160" s="79"/>
      <c r="AA160" s="85" t="s">
        <v>1014</v>
      </c>
      <c r="AB160" s="79"/>
      <c r="AC160" s="79" t="b">
        <v>0</v>
      </c>
      <c r="AD160" s="79">
        <v>0</v>
      </c>
      <c r="AE160" s="85" t="s">
        <v>1092</v>
      </c>
      <c r="AF160" s="79" t="b">
        <v>0</v>
      </c>
      <c r="AG160" s="79" t="s">
        <v>1115</v>
      </c>
      <c r="AH160" s="79"/>
      <c r="AI160" s="85" t="s">
        <v>1092</v>
      </c>
      <c r="AJ160" s="79" t="b">
        <v>0</v>
      </c>
      <c r="AK160" s="79">
        <v>0</v>
      </c>
      <c r="AL160" s="85" t="s">
        <v>1092</v>
      </c>
      <c r="AM160" s="79" t="s">
        <v>1139</v>
      </c>
      <c r="AN160" s="79" t="b">
        <v>0</v>
      </c>
      <c r="AO160" s="85" t="s">
        <v>1014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7.142857142857143</v>
      </c>
      <c r="BH160" s="48">
        <v>0</v>
      </c>
      <c r="BI160" s="49">
        <v>0</v>
      </c>
      <c r="BJ160" s="48">
        <v>13</v>
      </c>
      <c r="BK160" s="49">
        <v>92.85714285714286</v>
      </c>
      <c r="BL160" s="48">
        <v>14</v>
      </c>
    </row>
    <row r="161" spans="1:64" ht="15">
      <c r="A161" s="64" t="s">
        <v>301</v>
      </c>
      <c r="B161" s="64" t="s">
        <v>332</v>
      </c>
      <c r="C161" s="65" t="s">
        <v>3354</v>
      </c>
      <c r="D161" s="66">
        <v>3</v>
      </c>
      <c r="E161" s="67" t="s">
        <v>132</v>
      </c>
      <c r="F161" s="68">
        <v>35</v>
      </c>
      <c r="G161" s="65"/>
      <c r="H161" s="69"/>
      <c r="I161" s="70"/>
      <c r="J161" s="70"/>
      <c r="K161" s="34" t="s">
        <v>65</v>
      </c>
      <c r="L161" s="77">
        <v>161</v>
      </c>
      <c r="M161" s="77"/>
      <c r="N161" s="72"/>
      <c r="O161" s="79" t="s">
        <v>391</v>
      </c>
      <c r="P161" s="81">
        <v>43508.66756944444</v>
      </c>
      <c r="Q161" s="79" t="s">
        <v>466</v>
      </c>
      <c r="R161" s="82" t="s">
        <v>550</v>
      </c>
      <c r="S161" s="79" t="s">
        <v>596</v>
      </c>
      <c r="T161" s="79"/>
      <c r="U161" s="79"/>
      <c r="V161" s="82" t="s">
        <v>740</v>
      </c>
      <c r="W161" s="81">
        <v>43508.66756944444</v>
      </c>
      <c r="X161" s="82" t="s">
        <v>865</v>
      </c>
      <c r="Y161" s="79"/>
      <c r="Z161" s="79"/>
      <c r="AA161" s="85" t="s">
        <v>1015</v>
      </c>
      <c r="AB161" s="79"/>
      <c r="AC161" s="79" t="b">
        <v>0</v>
      </c>
      <c r="AD161" s="79">
        <v>0</v>
      </c>
      <c r="AE161" s="85" t="s">
        <v>1092</v>
      </c>
      <c r="AF161" s="79" t="b">
        <v>0</v>
      </c>
      <c r="AG161" s="79" t="s">
        <v>1115</v>
      </c>
      <c r="AH161" s="79"/>
      <c r="AI161" s="85" t="s">
        <v>1092</v>
      </c>
      <c r="AJ161" s="79" t="b">
        <v>0</v>
      </c>
      <c r="AK161" s="79">
        <v>0</v>
      </c>
      <c r="AL161" s="85" t="s">
        <v>1092</v>
      </c>
      <c r="AM161" s="79" t="s">
        <v>1130</v>
      </c>
      <c r="AN161" s="79" t="b">
        <v>0</v>
      </c>
      <c r="AO161" s="85" t="s">
        <v>1015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21</v>
      </c>
      <c r="BK161" s="49">
        <v>100</v>
      </c>
      <c r="BL161" s="48">
        <v>21</v>
      </c>
    </row>
    <row r="162" spans="1:64" ht="15">
      <c r="A162" s="64" t="s">
        <v>301</v>
      </c>
      <c r="B162" s="64" t="s">
        <v>351</v>
      </c>
      <c r="C162" s="65" t="s">
        <v>3354</v>
      </c>
      <c r="D162" s="66">
        <v>3</v>
      </c>
      <c r="E162" s="67" t="s">
        <v>132</v>
      </c>
      <c r="F162" s="68">
        <v>35</v>
      </c>
      <c r="G162" s="65"/>
      <c r="H162" s="69"/>
      <c r="I162" s="70"/>
      <c r="J162" s="70"/>
      <c r="K162" s="34" t="s">
        <v>65</v>
      </c>
      <c r="L162" s="77">
        <v>162</v>
      </c>
      <c r="M162" s="77"/>
      <c r="N162" s="72"/>
      <c r="O162" s="79" t="s">
        <v>391</v>
      </c>
      <c r="P162" s="81">
        <v>43508.66756944444</v>
      </c>
      <c r="Q162" s="79" t="s">
        <v>466</v>
      </c>
      <c r="R162" s="82" t="s">
        <v>550</v>
      </c>
      <c r="S162" s="79" t="s">
        <v>596</v>
      </c>
      <c r="T162" s="79"/>
      <c r="U162" s="79"/>
      <c r="V162" s="82" t="s">
        <v>740</v>
      </c>
      <c r="W162" s="81">
        <v>43508.66756944444</v>
      </c>
      <c r="X162" s="82" t="s">
        <v>865</v>
      </c>
      <c r="Y162" s="79"/>
      <c r="Z162" s="79"/>
      <c r="AA162" s="85" t="s">
        <v>1015</v>
      </c>
      <c r="AB162" s="79"/>
      <c r="AC162" s="79" t="b">
        <v>0</v>
      </c>
      <c r="AD162" s="79">
        <v>0</v>
      </c>
      <c r="AE162" s="85" t="s">
        <v>1092</v>
      </c>
      <c r="AF162" s="79" t="b">
        <v>0</v>
      </c>
      <c r="AG162" s="79" t="s">
        <v>1115</v>
      </c>
      <c r="AH162" s="79"/>
      <c r="AI162" s="85" t="s">
        <v>1092</v>
      </c>
      <c r="AJ162" s="79" t="b">
        <v>0</v>
      </c>
      <c r="AK162" s="79">
        <v>0</v>
      </c>
      <c r="AL162" s="85" t="s">
        <v>1092</v>
      </c>
      <c r="AM162" s="79" t="s">
        <v>1130</v>
      </c>
      <c r="AN162" s="79" t="b">
        <v>0</v>
      </c>
      <c r="AO162" s="85" t="s">
        <v>1015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302</v>
      </c>
      <c r="B163" s="64" t="s">
        <v>379</v>
      </c>
      <c r="C163" s="65" t="s">
        <v>3354</v>
      </c>
      <c r="D163" s="66">
        <v>3</v>
      </c>
      <c r="E163" s="67" t="s">
        <v>132</v>
      </c>
      <c r="F163" s="68">
        <v>35</v>
      </c>
      <c r="G163" s="65"/>
      <c r="H163" s="69"/>
      <c r="I163" s="70"/>
      <c r="J163" s="70"/>
      <c r="K163" s="34" t="s">
        <v>65</v>
      </c>
      <c r="L163" s="77">
        <v>163</v>
      </c>
      <c r="M163" s="77"/>
      <c r="N163" s="72"/>
      <c r="O163" s="79" t="s">
        <v>392</v>
      </c>
      <c r="P163" s="81">
        <v>43508.70579861111</v>
      </c>
      <c r="Q163" s="79" t="s">
        <v>467</v>
      </c>
      <c r="R163" s="79"/>
      <c r="S163" s="79"/>
      <c r="T163" s="79"/>
      <c r="U163" s="79"/>
      <c r="V163" s="82" t="s">
        <v>741</v>
      </c>
      <c r="W163" s="81">
        <v>43508.70579861111</v>
      </c>
      <c r="X163" s="82" t="s">
        <v>866</v>
      </c>
      <c r="Y163" s="79"/>
      <c r="Z163" s="79"/>
      <c r="AA163" s="85" t="s">
        <v>1016</v>
      </c>
      <c r="AB163" s="85" t="s">
        <v>1087</v>
      </c>
      <c r="AC163" s="79" t="b">
        <v>0</v>
      </c>
      <c r="AD163" s="79">
        <v>0</v>
      </c>
      <c r="AE163" s="85" t="s">
        <v>1109</v>
      </c>
      <c r="AF163" s="79" t="b">
        <v>0</v>
      </c>
      <c r="AG163" s="79" t="s">
        <v>1115</v>
      </c>
      <c r="AH163" s="79"/>
      <c r="AI163" s="85" t="s">
        <v>1092</v>
      </c>
      <c r="AJ163" s="79" t="b">
        <v>0</v>
      </c>
      <c r="AK163" s="79">
        <v>0</v>
      </c>
      <c r="AL163" s="85" t="s">
        <v>1092</v>
      </c>
      <c r="AM163" s="79" t="s">
        <v>1124</v>
      </c>
      <c r="AN163" s="79" t="b">
        <v>0</v>
      </c>
      <c r="AO163" s="85" t="s">
        <v>1087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25</v>
      </c>
      <c r="BC163" s="78" t="str">
        <f>REPLACE(INDEX(GroupVertices[Group],MATCH(Edges[[#This Row],[Vertex 2]],GroupVertices[Vertex],0)),1,1,"")</f>
        <v>25</v>
      </c>
      <c r="BD163" s="48">
        <v>0</v>
      </c>
      <c r="BE163" s="49">
        <v>0</v>
      </c>
      <c r="BF163" s="48">
        <v>0</v>
      </c>
      <c r="BG163" s="49">
        <v>0</v>
      </c>
      <c r="BH163" s="48">
        <v>0</v>
      </c>
      <c r="BI163" s="49">
        <v>0</v>
      </c>
      <c r="BJ163" s="48">
        <v>36</v>
      </c>
      <c r="BK163" s="49">
        <v>100</v>
      </c>
      <c r="BL163" s="48">
        <v>36</v>
      </c>
    </row>
    <row r="164" spans="1:64" ht="15">
      <c r="A164" s="64" t="s">
        <v>303</v>
      </c>
      <c r="B164" s="64" t="s">
        <v>303</v>
      </c>
      <c r="C164" s="65" t="s">
        <v>3354</v>
      </c>
      <c r="D164" s="66">
        <v>3</v>
      </c>
      <c r="E164" s="67" t="s">
        <v>132</v>
      </c>
      <c r="F164" s="68">
        <v>35</v>
      </c>
      <c r="G164" s="65"/>
      <c r="H164" s="69"/>
      <c r="I164" s="70"/>
      <c r="J164" s="70"/>
      <c r="K164" s="34" t="s">
        <v>65</v>
      </c>
      <c r="L164" s="77">
        <v>164</v>
      </c>
      <c r="M164" s="77"/>
      <c r="N164" s="72"/>
      <c r="O164" s="79" t="s">
        <v>176</v>
      </c>
      <c r="P164" s="81">
        <v>43507.742372685185</v>
      </c>
      <c r="Q164" s="79" t="s">
        <v>468</v>
      </c>
      <c r="R164" s="82" t="s">
        <v>551</v>
      </c>
      <c r="S164" s="79" t="s">
        <v>579</v>
      </c>
      <c r="T164" s="79"/>
      <c r="U164" s="79"/>
      <c r="V164" s="82" t="s">
        <v>742</v>
      </c>
      <c r="W164" s="81">
        <v>43507.742372685185</v>
      </c>
      <c r="X164" s="82" t="s">
        <v>867</v>
      </c>
      <c r="Y164" s="79"/>
      <c r="Z164" s="79"/>
      <c r="AA164" s="85" t="s">
        <v>1017</v>
      </c>
      <c r="AB164" s="79"/>
      <c r="AC164" s="79" t="b">
        <v>0</v>
      </c>
      <c r="AD164" s="79">
        <v>0</v>
      </c>
      <c r="AE164" s="85" t="s">
        <v>1092</v>
      </c>
      <c r="AF164" s="79" t="b">
        <v>1</v>
      </c>
      <c r="AG164" s="79" t="s">
        <v>1115</v>
      </c>
      <c r="AH164" s="79"/>
      <c r="AI164" s="85" t="s">
        <v>1057</v>
      </c>
      <c r="AJ164" s="79" t="b">
        <v>0</v>
      </c>
      <c r="AK164" s="79">
        <v>1</v>
      </c>
      <c r="AL164" s="85" t="s">
        <v>1092</v>
      </c>
      <c r="AM164" s="79" t="s">
        <v>1126</v>
      </c>
      <c r="AN164" s="79" t="b">
        <v>0</v>
      </c>
      <c r="AO164" s="85" t="s">
        <v>1017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18</v>
      </c>
      <c r="BC164" s="78" t="str">
        <f>REPLACE(INDEX(GroupVertices[Group],MATCH(Edges[[#This Row],[Vertex 2]],GroupVertices[Vertex],0)),1,1,"")</f>
        <v>18</v>
      </c>
      <c r="BD164" s="48">
        <v>0</v>
      </c>
      <c r="BE164" s="49">
        <v>0</v>
      </c>
      <c r="BF164" s="48">
        <v>1</v>
      </c>
      <c r="BG164" s="49">
        <v>3.3333333333333335</v>
      </c>
      <c r="BH164" s="48">
        <v>0</v>
      </c>
      <c r="BI164" s="49">
        <v>0</v>
      </c>
      <c r="BJ164" s="48">
        <v>29</v>
      </c>
      <c r="BK164" s="49">
        <v>96.66666666666667</v>
      </c>
      <c r="BL164" s="48">
        <v>30</v>
      </c>
    </row>
    <row r="165" spans="1:64" ht="15">
      <c r="A165" s="64" t="s">
        <v>304</v>
      </c>
      <c r="B165" s="64" t="s">
        <v>303</v>
      </c>
      <c r="C165" s="65" t="s">
        <v>3354</v>
      </c>
      <c r="D165" s="66">
        <v>3</v>
      </c>
      <c r="E165" s="67" t="s">
        <v>132</v>
      </c>
      <c r="F165" s="68">
        <v>35</v>
      </c>
      <c r="G165" s="65"/>
      <c r="H165" s="69"/>
      <c r="I165" s="70"/>
      <c r="J165" s="70"/>
      <c r="K165" s="34" t="s">
        <v>65</v>
      </c>
      <c r="L165" s="77">
        <v>165</v>
      </c>
      <c r="M165" s="77"/>
      <c r="N165" s="72"/>
      <c r="O165" s="79" t="s">
        <v>391</v>
      </c>
      <c r="P165" s="81">
        <v>43507.83353009259</v>
      </c>
      <c r="Q165" s="79" t="s">
        <v>469</v>
      </c>
      <c r="R165" s="79"/>
      <c r="S165" s="79"/>
      <c r="T165" s="79"/>
      <c r="U165" s="79"/>
      <c r="V165" s="82" t="s">
        <v>743</v>
      </c>
      <c r="W165" s="81">
        <v>43507.83353009259</v>
      </c>
      <c r="X165" s="82" t="s">
        <v>868</v>
      </c>
      <c r="Y165" s="79"/>
      <c r="Z165" s="79"/>
      <c r="AA165" s="85" t="s">
        <v>1018</v>
      </c>
      <c r="AB165" s="79"/>
      <c r="AC165" s="79" t="b">
        <v>0</v>
      </c>
      <c r="AD165" s="79">
        <v>0</v>
      </c>
      <c r="AE165" s="85" t="s">
        <v>1092</v>
      </c>
      <c r="AF165" s="79" t="b">
        <v>1</v>
      </c>
      <c r="AG165" s="79" t="s">
        <v>1115</v>
      </c>
      <c r="AH165" s="79"/>
      <c r="AI165" s="85" t="s">
        <v>1057</v>
      </c>
      <c r="AJ165" s="79" t="b">
        <v>0</v>
      </c>
      <c r="AK165" s="79">
        <v>1</v>
      </c>
      <c r="AL165" s="85" t="s">
        <v>1017</v>
      </c>
      <c r="AM165" s="79" t="s">
        <v>1127</v>
      </c>
      <c r="AN165" s="79" t="b">
        <v>0</v>
      </c>
      <c r="AO165" s="85" t="s">
        <v>1017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18</v>
      </c>
      <c r="BC165" s="78" t="str">
        <f>REPLACE(INDEX(GroupVertices[Group],MATCH(Edges[[#This Row],[Vertex 2]],GroupVertices[Vertex],0)),1,1,"")</f>
        <v>18</v>
      </c>
      <c r="BD165" s="48">
        <v>0</v>
      </c>
      <c r="BE165" s="49">
        <v>0</v>
      </c>
      <c r="BF165" s="48">
        <v>1</v>
      </c>
      <c r="BG165" s="49">
        <v>4.3478260869565215</v>
      </c>
      <c r="BH165" s="48">
        <v>0</v>
      </c>
      <c r="BI165" s="49">
        <v>0</v>
      </c>
      <c r="BJ165" s="48">
        <v>22</v>
      </c>
      <c r="BK165" s="49">
        <v>95.65217391304348</v>
      </c>
      <c r="BL165" s="48">
        <v>23</v>
      </c>
    </row>
    <row r="166" spans="1:64" ht="15">
      <c r="A166" s="64" t="s">
        <v>305</v>
      </c>
      <c r="B166" s="64" t="s">
        <v>305</v>
      </c>
      <c r="C166" s="65" t="s">
        <v>3355</v>
      </c>
      <c r="D166" s="66">
        <v>10</v>
      </c>
      <c r="E166" s="67" t="s">
        <v>136</v>
      </c>
      <c r="F166" s="68">
        <v>12</v>
      </c>
      <c r="G166" s="65"/>
      <c r="H166" s="69"/>
      <c r="I166" s="70"/>
      <c r="J166" s="70"/>
      <c r="K166" s="34" t="s">
        <v>65</v>
      </c>
      <c r="L166" s="77">
        <v>166</v>
      </c>
      <c r="M166" s="77"/>
      <c r="N166" s="72"/>
      <c r="O166" s="79" t="s">
        <v>176</v>
      </c>
      <c r="P166" s="81">
        <v>43503.879212962966</v>
      </c>
      <c r="Q166" s="79" t="s">
        <v>470</v>
      </c>
      <c r="R166" s="82" t="s">
        <v>552</v>
      </c>
      <c r="S166" s="79" t="s">
        <v>597</v>
      </c>
      <c r="T166" s="79"/>
      <c r="U166" s="79"/>
      <c r="V166" s="82" t="s">
        <v>744</v>
      </c>
      <c r="W166" s="81">
        <v>43503.879212962966</v>
      </c>
      <c r="X166" s="82" t="s">
        <v>869</v>
      </c>
      <c r="Y166" s="79"/>
      <c r="Z166" s="79"/>
      <c r="AA166" s="85" t="s">
        <v>1019</v>
      </c>
      <c r="AB166" s="79"/>
      <c r="AC166" s="79" t="b">
        <v>0</v>
      </c>
      <c r="AD166" s="79">
        <v>0</v>
      </c>
      <c r="AE166" s="85" t="s">
        <v>1092</v>
      </c>
      <c r="AF166" s="79" t="b">
        <v>0</v>
      </c>
      <c r="AG166" s="79" t="s">
        <v>1115</v>
      </c>
      <c r="AH166" s="79"/>
      <c r="AI166" s="85" t="s">
        <v>1092</v>
      </c>
      <c r="AJ166" s="79" t="b">
        <v>0</v>
      </c>
      <c r="AK166" s="79">
        <v>0</v>
      </c>
      <c r="AL166" s="85" t="s">
        <v>1092</v>
      </c>
      <c r="AM166" s="79" t="s">
        <v>1128</v>
      </c>
      <c r="AN166" s="79" t="b">
        <v>0</v>
      </c>
      <c r="AO166" s="85" t="s">
        <v>1019</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18</v>
      </c>
      <c r="BC166" s="78" t="str">
        <f>REPLACE(INDEX(GroupVertices[Group],MATCH(Edges[[#This Row],[Vertex 2]],GroupVertices[Vertex],0)),1,1,"")</f>
        <v>18</v>
      </c>
      <c r="BD166" s="48">
        <v>1</v>
      </c>
      <c r="BE166" s="49">
        <v>2.9411764705882355</v>
      </c>
      <c r="BF166" s="48">
        <v>2</v>
      </c>
      <c r="BG166" s="49">
        <v>5.882352941176471</v>
      </c>
      <c r="BH166" s="48">
        <v>0</v>
      </c>
      <c r="BI166" s="49">
        <v>0</v>
      </c>
      <c r="BJ166" s="48">
        <v>31</v>
      </c>
      <c r="BK166" s="49">
        <v>91.17647058823529</v>
      </c>
      <c r="BL166" s="48">
        <v>34</v>
      </c>
    </row>
    <row r="167" spans="1:64" ht="15">
      <c r="A167" s="64" t="s">
        <v>305</v>
      </c>
      <c r="B167" s="64" t="s">
        <v>305</v>
      </c>
      <c r="C167" s="65" t="s">
        <v>3355</v>
      </c>
      <c r="D167" s="66">
        <v>10</v>
      </c>
      <c r="E167" s="67" t="s">
        <v>136</v>
      </c>
      <c r="F167" s="68">
        <v>12</v>
      </c>
      <c r="G167" s="65"/>
      <c r="H167" s="69"/>
      <c r="I167" s="70"/>
      <c r="J167" s="70"/>
      <c r="K167" s="34" t="s">
        <v>65</v>
      </c>
      <c r="L167" s="77">
        <v>167</v>
      </c>
      <c r="M167" s="77"/>
      <c r="N167" s="72"/>
      <c r="O167" s="79" t="s">
        <v>176</v>
      </c>
      <c r="P167" s="81">
        <v>43508.73287037037</v>
      </c>
      <c r="Q167" s="79" t="s">
        <v>471</v>
      </c>
      <c r="R167" s="82" t="s">
        <v>553</v>
      </c>
      <c r="S167" s="79" t="s">
        <v>597</v>
      </c>
      <c r="T167" s="79"/>
      <c r="U167" s="79"/>
      <c r="V167" s="82" t="s">
        <v>744</v>
      </c>
      <c r="W167" s="81">
        <v>43508.73287037037</v>
      </c>
      <c r="X167" s="82" t="s">
        <v>870</v>
      </c>
      <c r="Y167" s="79"/>
      <c r="Z167" s="79"/>
      <c r="AA167" s="85" t="s">
        <v>1020</v>
      </c>
      <c r="AB167" s="79"/>
      <c r="AC167" s="79" t="b">
        <v>0</v>
      </c>
      <c r="AD167" s="79">
        <v>0</v>
      </c>
      <c r="AE167" s="85" t="s">
        <v>1092</v>
      </c>
      <c r="AF167" s="79" t="b">
        <v>0</v>
      </c>
      <c r="AG167" s="79" t="s">
        <v>1115</v>
      </c>
      <c r="AH167" s="79"/>
      <c r="AI167" s="85" t="s">
        <v>1092</v>
      </c>
      <c r="AJ167" s="79" t="b">
        <v>0</v>
      </c>
      <c r="AK167" s="79">
        <v>1</v>
      </c>
      <c r="AL167" s="85" t="s">
        <v>1092</v>
      </c>
      <c r="AM167" s="79" t="s">
        <v>1128</v>
      </c>
      <c r="AN167" s="79" t="b">
        <v>0</v>
      </c>
      <c r="AO167" s="85" t="s">
        <v>1020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18</v>
      </c>
      <c r="BC167" s="78" t="str">
        <f>REPLACE(INDEX(GroupVertices[Group],MATCH(Edges[[#This Row],[Vertex 2]],GroupVertices[Vertex],0)),1,1,"")</f>
        <v>18</v>
      </c>
      <c r="BD167" s="48">
        <v>1</v>
      </c>
      <c r="BE167" s="49">
        <v>2.7027027027027026</v>
      </c>
      <c r="BF167" s="48">
        <v>0</v>
      </c>
      <c r="BG167" s="49">
        <v>0</v>
      </c>
      <c r="BH167" s="48">
        <v>0</v>
      </c>
      <c r="BI167" s="49">
        <v>0</v>
      </c>
      <c r="BJ167" s="48">
        <v>36</v>
      </c>
      <c r="BK167" s="49">
        <v>97.29729729729729</v>
      </c>
      <c r="BL167" s="48">
        <v>37</v>
      </c>
    </row>
    <row r="168" spans="1:64" ht="15">
      <c r="A168" s="64" t="s">
        <v>304</v>
      </c>
      <c r="B168" s="64" t="s">
        <v>305</v>
      </c>
      <c r="C168" s="65" t="s">
        <v>3354</v>
      </c>
      <c r="D168" s="66">
        <v>3</v>
      </c>
      <c r="E168" s="67" t="s">
        <v>132</v>
      </c>
      <c r="F168" s="68">
        <v>35</v>
      </c>
      <c r="G168" s="65"/>
      <c r="H168" s="69"/>
      <c r="I168" s="70"/>
      <c r="J168" s="70"/>
      <c r="K168" s="34" t="s">
        <v>65</v>
      </c>
      <c r="L168" s="77">
        <v>168</v>
      </c>
      <c r="M168" s="77"/>
      <c r="N168" s="72"/>
      <c r="O168" s="79" t="s">
        <v>391</v>
      </c>
      <c r="P168" s="81">
        <v>43508.73542824074</v>
      </c>
      <c r="Q168" s="79" t="s">
        <v>472</v>
      </c>
      <c r="R168" s="79"/>
      <c r="S168" s="79"/>
      <c r="T168" s="79"/>
      <c r="U168" s="79"/>
      <c r="V168" s="82" t="s">
        <v>743</v>
      </c>
      <c r="W168" s="81">
        <v>43508.73542824074</v>
      </c>
      <c r="X168" s="82" t="s">
        <v>871</v>
      </c>
      <c r="Y168" s="79"/>
      <c r="Z168" s="79"/>
      <c r="AA168" s="85" t="s">
        <v>1021</v>
      </c>
      <c r="AB168" s="79"/>
      <c r="AC168" s="79" t="b">
        <v>0</v>
      </c>
      <c r="AD168" s="79">
        <v>0</v>
      </c>
      <c r="AE168" s="85" t="s">
        <v>1092</v>
      </c>
      <c r="AF168" s="79" t="b">
        <v>0</v>
      </c>
      <c r="AG168" s="79" t="s">
        <v>1115</v>
      </c>
      <c r="AH168" s="79"/>
      <c r="AI168" s="85" t="s">
        <v>1092</v>
      </c>
      <c r="AJ168" s="79" t="b">
        <v>0</v>
      </c>
      <c r="AK168" s="79">
        <v>1</v>
      </c>
      <c r="AL168" s="85" t="s">
        <v>1020</v>
      </c>
      <c r="AM168" s="79" t="s">
        <v>1127</v>
      </c>
      <c r="AN168" s="79" t="b">
        <v>0</v>
      </c>
      <c r="AO168" s="85" t="s">
        <v>1020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18</v>
      </c>
      <c r="BC168" s="78" t="str">
        <f>REPLACE(INDEX(GroupVertices[Group],MATCH(Edges[[#This Row],[Vertex 2]],GroupVertices[Vertex],0)),1,1,"")</f>
        <v>18</v>
      </c>
      <c r="BD168" s="48">
        <v>0</v>
      </c>
      <c r="BE168" s="49">
        <v>0</v>
      </c>
      <c r="BF168" s="48">
        <v>0</v>
      </c>
      <c r="BG168" s="49">
        <v>0</v>
      </c>
      <c r="BH168" s="48">
        <v>0</v>
      </c>
      <c r="BI168" s="49">
        <v>0</v>
      </c>
      <c r="BJ168" s="48">
        <v>25</v>
      </c>
      <c r="BK168" s="49">
        <v>100</v>
      </c>
      <c r="BL168" s="48">
        <v>25</v>
      </c>
    </row>
    <row r="169" spans="1:64" ht="15">
      <c r="A169" s="64" t="s">
        <v>306</v>
      </c>
      <c r="B169" s="64" t="s">
        <v>306</v>
      </c>
      <c r="C169" s="65" t="s">
        <v>3354</v>
      </c>
      <c r="D169" s="66">
        <v>3</v>
      </c>
      <c r="E169" s="67" t="s">
        <v>132</v>
      </c>
      <c r="F169" s="68">
        <v>35</v>
      </c>
      <c r="G169" s="65"/>
      <c r="H169" s="69"/>
      <c r="I169" s="70"/>
      <c r="J169" s="70"/>
      <c r="K169" s="34" t="s">
        <v>65</v>
      </c>
      <c r="L169" s="77">
        <v>169</v>
      </c>
      <c r="M169" s="77"/>
      <c r="N169" s="72"/>
      <c r="O169" s="79" t="s">
        <v>176</v>
      </c>
      <c r="P169" s="81">
        <v>43508.81752314815</v>
      </c>
      <c r="Q169" s="79" t="s">
        <v>473</v>
      </c>
      <c r="R169" s="82" t="s">
        <v>554</v>
      </c>
      <c r="S169" s="79" t="s">
        <v>598</v>
      </c>
      <c r="T169" s="79"/>
      <c r="U169" s="79"/>
      <c r="V169" s="82" t="s">
        <v>745</v>
      </c>
      <c r="W169" s="81">
        <v>43508.81752314815</v>
      </c>
      <c r="X169" s="82" t="s">
        <v>872</v>
      </c>
      <c r="Y169" s="79"/>
      <c r="Z169" s="79"/>
      <c r="AA169" s="85" t="s">
        <v>1022</v>
      </c>
      <c r="AB169" s="79"/>
      <c r="AC169" s="79" t="b">
        <v>0</v>
      </c>
      <c r="AD169" s="79">
        <v>0</v>
      </c>
      <c r="AE169" s="85" t="s">
        <v>1092</v>
      </c>
      <c r="AF169" s="79" t="b">
        <v>0</v>
      </c>
      <c r="AG169" s="79" t="s">
        <v>1115</v>
      </c>
      <c r="AH169" s="79"/>
      <c r="AI169" s="85" t="s">
        <v>1092</v>
      </c>
      <c r="AJ169" s="79" t="b">
        <v>0</v>
      </c>
      <c r="AK169" s="79">
        <v>0</v>
      </c>
      <c r="AL169" s="85" t="s">
        <v>1092</v>
      </c>
      <c r="AM169" s="79" t="s">
        <v>1126</v>
      </c>
      <c r="AN169" s="79" t="b">
        <v>0</v>
      </c>
      <c r="AO169" s="85" t="s">
        <v>1022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9.090909090909092</v>
      </c>
      <c r="BH169" s="48">
        <v>0</v>
      </c>
      <c r="BI169" s="49">
        <v>0</v>
      </c>
      <c r="BJ169" s="48">
        <v>10</v>
      </c>
      <c r="BK169" s="49">
        <v>90.9090909090909</v>
      </c>
      <c r="BL169" s="48">
        <v>11</v>
      </c>
    </row>
    <row r="170" spans="1:64" ht="15">
      <c r="A170" s="64" t="s">
        <v>307</v>
      </c>
      <c r="B170" s="64" t="s">
        <v>307</v>
      </c>
      <c r="C170" s="65" t="s">
        <v>3354</v>
      </c>
      <c r="D170" s="66">
        <v>3</v>
      </c>
      <c r="E170" s="67" t="s">
        <v>132</v>
      </c>
      <c r="F170" s="68">
        <v>35</v>
      </c>
      <c r="G170" s="65"/>
      <c r="H170" s="69"/>
      <c r="I170" s="70"/>
      <c r="J170" s="70"/>
      <c r="K170" s="34" t="s">
        <v>65</v>
      </c>
      <c r="L170" s="77">
        <v>170</v>
      </c>
      <c r="M170" s="77"/>
      <c r="N170" s="72"/>
      <c r="O170" s="79" t="s">
        <v>176</v>
      </c>
      <c r="P170" s="81">
        <v>43508.827314814815</v>
      </c>
      <c r="Q170" s="79" t="s">
        <v>474</v>
      </c>
      <c r="R170" s="82" t="s">
        <v>554</v>
      </c>
      <c r="S170" s="79" t="s">
        <v>598</v>
      </c>
      <c r="T170" s="79"/>
      <c r="U170" s="82" t="s">
        <v>657</v>
      </c>
      <c r="V170" s="82" t="s">
        <v>657</v>
      </c>
      <c r="W170" s="81">
        <v>43508.827314814815</v>
      </c>
      <c r="X170" s="82" t="s">
        <v>873</v>
      </c>
      <c r="Y170" s="79"/>
      <c r="Z170" s="79"/>
      <c r="AA170" s="85" t="s">
        <v>1023</v>
      </c>
      <c r="AB170" s="79"/>
      <c r="AC170" s="79" t="b">
        <v>0</v>
      </c>
      <c r="AD170" s="79">
        <v>0</v>
      </c>
      <c r="AE170" s="85" t="s">
        <v>1092</v>
      </c>
      <c r="AF170" s="79" t="b">
        <v>0</v>
      </c>
      <c r="AG170" s="79" t="s">
        <v>1115</v>
      </c>
      <c r="AH170" s="79"/>
      <c r="AI170" s="85" t="s">
        <v>1092</v>
      </c>
      <c r="AJ170" s="79" t="b">
        <v>0</v>
      </c>
      <c r="AK170" s="79">
        <v>0</v>
      </c>
      <c r="AL170" s="85" t="s">
        <v>1092</v>
      </c>
      <c r="AM170" s="79" t="s">
        <v>1126</v>
      </c>
      <c r="AN170" s="79" t="b">
        <v>0</v>
      </c>
      <c r="AO170" s="85" t="s">
        <v>1023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5.2631578947368425</v>
      </c>
      <c r="BF170" s="48">
        <v>1</v>
      </c>
      <c r="BG170" s="49">
        <v>5.2631578947368425</v>
      </c>
      <c r="BH170" s="48">
        <v>0</v>
      </c>
      <c r="BI170" s="49">
        <v>0</v>
      </c>
      <c r="BJ170" s="48">
        <v>17</v>
      </c>
      <c r="BK170" s="49">
        <v>89.47368421052632</v>
      </c>
      <c r="BL170" s="48">
        <v>19</v>
      </c>
    </row>
    <row r="171" spans="1:64" ht="15">
      <c r="A171" s="64" t="s">
        <v>308</v>
      </c>
      <c r="B171" s="64" t="s">
        <v>308</v>
      </c>
      <c r="C171" s="65" t="s">
        <v>3354</v>
      </c>
      <c r="D171" s="66">
        <v>3</v>
      </c>
      <c r="E171" s="67" t="s">
        <v>132</v>
      </c>
      <c r="F171" s="68">
        <v>35</v>
      </c>
      <c r="G171" s="65"/>
      <c r="H171" s="69"/>
      <c r="I171" s="70"/>
      <c r="J171" s="70"/>
      <c r="K171" s="34" t="s">
        <v>65</v>
      </c>
      <c r="L171" s="77">
        <v>171</v>
      </c>
      <c r="M171" s="77"/>
      <c r="N171" s="72"/>
      <c r="O171" s="79" t="s">
        <v>176</v>
      </c>
      <c r="P171" s="81">
        <v>43508.85701388889</v>
      </c>
      <c r="Q171" s="79" t="s">
        <v>475</v>
      </c>
      <c r="R171" s="82" t="s">
        <v>554</v>
      </c>
      <c r="S171" s="79" t="s">
        <v>598</v>
      </c>
      <c r="T171" s="79"/>
      <c r="U171" s="79"/>
      <c r="V171" s="82" t="s">
        <v>746</v>
      </c>
      <c r="W171" s="81">
        <v>43508.85701388889</v>
      </c>
      <c r="X171" s="82" t="s">
        <v>874</v>
      </c>
      <c r="Y171" s="79"/>
      <c r="Z171" s="79"/>
      <c r="AA171" s="85" t="s">
        <v>1024</v>
      </c>
      <c r="AB171" s="79"/>
      <c r="AC171" s="79" t="b">
        <v>0</v>
      </c>
      <c r="AD171" s="79">
        <v>0</v>
      </c>
      <c r="AE171" s="85" t="s">
        <v>1092</v>
      </c>
      <c r="AF171" s="79" t="b">
        <v>0</v>
      </c>
      <c r="AG171" s="79" t="s">
        <v>1115</v>
      </c>
      <c r="AH171" s="79"/>
      <c r="AI171" s="85" t="s">
        <v>1092</v>
      </c>
      <c r="AJ171" s="79" t="b">
        <v>0</v>
      </c>
      <c r="AK171" s="79">
        <v>0</v>
      </c>
      <c r="AL171" s="85" t="s">
        <v>1092</v>
      </c>
      <c r="AM171" s="79" t="s">
        <v>1126</v>
      </c>
      <c r="AN171" s="79" t="b">
        <v>0</v>
      </c>
      <c r="AO171" s="85" t="s">
        <v>1024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11</v>
      </c>
      <c r="BK171" s="49">
        <v>100</v>
      </c>
      <c r="BL171" s="48">
        <v>11</v>
      </c>
    </row>
    <row r="172" spans="1:64" ht="15">
      <c r="A172" s="64" t="s">
        <v>309</v>
      </c>
      <c r="B172" s="64" t="s">
        <v>380</v>
      </c>
      <c r="C172" s="65" t="s">
        <v>3354</v>
      </c>
      <c r="D172" s="66">
        <v>3</v>
      </c>
      <c r="E172" s="67" t="s">
        <v>132</v>
      </c>
      <c r="F172" s="68">
        <v>35</v>
      </c>
      <c r="G172" s="65"/>
      <c r="H172" s="69"/>
      <c r="I172" s="70"/>
      <c r="J172" s="70"/>
      <c r="K172" s="34" t="s">
        <v>65</v>
      </c>
      <c r="L172" s="77">
        <v>172</v>
      </c>
      <c r="M172" s="77"/>
      <c r="N172" s="72"/>
      <c r="O172" s="79" t="s">
        <v>391</v>
      </c>
      <c r="P172" s="81">
        <v>43508.9359375</v>
      </c>
      <c r="Q172" s="79" t="s">
        <v>476</v>
      </c>
      <c r="R172" s="79"/>
      <c r="S172" s="79"/>
      <c r="T172" s="79" t="s">
        <v>610</v>
      </c>
      <c r="U172" s="79"/>
      <c r="V172" s="82" t="s">
        <v>747</v>
      </c>
      <c r="W172" s="81">
        <v>43508.9359375</v>
      </c>
      <c r="X172" s="82" t="s">
        <v>875</v>
      </c>
      <c r="Y172" s="79"/>
      <c r="Z172" s="79"/>
      <c r="AA172" s="85" t="s">
        <v>1025</v>
      </c>
      <c r="AB172" s="79"/>
      <c r="AC172" s="79" t="b">
        <v>0</v>
      </c>
      <c r="AD172" s="79">
        <v>3</v>
      </c>
      <c r="AE172" s="85" t="s">
        <v>1092</v>
      </c>
      <c r="AF172" s="79" t="b">
        <v>0</v>
      </c>
      <c r="AG172" s="79" t="s">
        <v>1115</v>
      </c>
      <c r="AH172" s="79"/>
      <c r="AI172" s="85" t="s">
        <v>1092</v>
      </c>
      <c r="AJ172" s="79" t="b">
        <v>0</v>
      </c>
      <c r="AK172" s="79">
        <v>1</v>
      </c>
      <c r="AL172" s="85" t="s">
        <v>1092</v>
      </c>
      <c r="AM172" s="79" t="s">
        <v>1123</v>
      </c>
      <c r="AN172" s="79" t="b">
        <v>0</v>
      </c>
      <c r="AO172" s="85" t="s">
        <v>1025</v>
      </c>
      <c r="AP172" s="79" t="s">
        <v>176</v>
      </c>
      <c r="AQ172" s="79">
        <v>0</v>
      </c>
      <c r="AR172" s="79">
        <v>0</v>
      </c>
      <c r="AS172" s="79" t="s">
        <v>1143</v>
      </c>
      <c r="AT172" s="79" t="s">
        <v>1144</v>
      </c>
      <c r="AU172" s="79" t="s">
        <v>1145</v>
      </c>
      <c r="AV172" s="79" t="s">
        <v>1147</v>
      </c>
      <c r="AW172" s="79" t="s">
        <v>1149</v>
      </c>
      <c r="AX172" s="79" t="s">
        <v>1151</v>
      </c>
      <c r="AY172" s="79" t="s">
        <v>1152</v>
      </c>
      <c r="AZ172" s="82" t="s">
        <v>1154</v>
      </c>
      <c r="BA172">
        <v>1</v>
      </c>
      <c r="BB172" s="78" t="str">
        <f>REPLACE(INDEX(GroupVertices[Group],MATCH(Edges[[#This Row],[Vertex 1]],GroupVertices[Vertex],0)),1,1,"")</f>
        <v>17</v>
      </c>
      <c r="BC172" s="78" t="str">
        <f>REPLACE(INDEX(GroupVertices[Group],MATCH(Edges[[#This Row],[Vertex 2]],GroupVertices[Vertex],0)),1,1,"")</f>
        <v>17</v>
      </c>
      <c r="BD172" s="48">
        <v>2</v>
      </c>
      <c r="BE172" s="49">
        <v>7.6923076923076925</v>
      </c>
      <c r="BF172" s="48">
        <v>1</v>
      </c>
      <c r="BG172" s="49">
        <v>3.8461538461538463</v>
      </c>
      <c r="BH172" s="48">
        <v>0</v>
      </c>
      <c r="BI172" s="49">
        <v>0</v>
      </c>
      <c r="BJ172" s="48">
        <v>23</v>
      </c>
      <c r="BK172" s="49">
        <v>88.46153846153847</v>
      </c>
      <c r="BL172" s="48">
        <v>26</v>
      </c>
    </row>
    <row r="173" spans="1:64" ht="15">
      <c r="A173" s="64" t="s">
        <v>309</v>
      </c>
      <c r="B173" s="64" t="s">
        <v>309</v>
      </c>
      <c r="C173" s="65" t="s">
        <v>3354</v>
      </c>
      <c r="D173" s="66">
        <v>3</v>
      </c>
      <c r="E173" s="67" t="s">
        <v>132</v>
      </c>
      <c r="F173" s="68">
        <v>35</v>
      </c>
      <c r="G173" s="65"/>
      <c r="H173" s="69"/>
      <c r="I173" s="70"/>
      <c r="J173" s="70"/>
      <c r="K173" s="34" t="s">
        <v>65</v>
      </c>
      <c r="L173" s="77">
        <v>173</v>
      </c>
      <c r="M173" s="77"/>
      <c r="N173" s="72"/>
      <c r="O173" s="79" t="s">
        <v>176</v>
      </c>
      <c r="P173" s="81">
        <v>43503.7971412037</v>
      </c>
      <c r="Q173" s="79" t="s">
        <v>477</v>
      </c>
      <c r="R173" s="79"/>
      <c r="S173" s="79"/>
      <c r="T173" s="79" t="s">
        <v>610</v>
      </c>
      <c r="U173" s="79"/>
      <c r="V173" s="82" t="s">
        <v>747</v>
      </c>
      <c r="W173" s="81">
        <v>43503.7971412037</v>
      </c>
      <c r="X173" s="82" t="s">
        <v>876</v>
      </c>
      <c r="Y173" s="79"/>
      <c r="Z173" s="79"/>
      <c r="AA173" s="85" t="s">
        <v>1026</v>
      </c>
      <c r="AB173" s="79"/>
      <c r="AC173" s="79" t="b">
        <v>0</v>
      </c>
      <c r="AD173" s="79">
        <v>0</v>
      </c>
      <c r="AE173" s="85" t="s">
        <v>1092</v>
      </c>
      <c r="AF173" s="79" t="b">
        <v>0</v>
      </c>
      <c r="AG173" s="79" t="s">
        <v>1115</v>
      </c>
      <c r="AH173" s="79"/>
      <c r="AI173" s="85" t="s">
        <v>1092</v>
      </c>
      <c r="AJ173" s="79" t="b">
        <v>0</v>
      </c>
      <c r="AK173" s="79">
        <v>0</v>
      </c>
      <c r="AL173" s="85" t="s">
        <v>1092</v>
      </c>
      <c r="AM173" s="79" t="s">
        <v>1123</v>
      </c>
      <c r="AN173" s="79" t="b">
        <v>0</v>
      </c>
      <c r="AO173" s="85" t="s">
        <v>1026</v>
      </c>
      <c r="AP173" s="79" t="s">
        <v>176</v>
      </c>
      <c r="AQ173" s="79">
        <v>0</v>
      </c>
      <c r="AR173" s="79">
        <v>0</v>
      </c>
      <c r="AS173" s="79" t="s">
        <v>1143</v>
      </c>
      <c r="AT173" s="79" t="s">
        <v>1144</v>
      </c>
      <c r="AU173" s="79" t="s">
        <v>1145</v>
      </c>
      <c r="AV173" s="79" t="s">
        <v>1147</v>
      </c>
      <c r="AW173" s="79" t="s">
        <v>1149</v>
      </c>
      <c r="AX173" s="79" t="s">
        <v>1151</v>
      </c>
      <c r="AY173" s="79" t="s">
        <v>1152</v>
      </c>
      <c r="AZ173" s="82" t="s">
        <v>1154</v>
      </c>
      <c r="BA173">
        <v>1</v>
      </c>
      <c r="BB173" s="78" t="str">
        <f>REPLACE(INDEX(GroupVertices[Group],MATCH(Edges[[#This Row],[Vertex 1]],GroupVertices[Vertex],0)),1,1,"")</f>
        <v>17</v>
      </c>
      <c r="BC173" s="78" t="str">
        <f>REPLACE(INDEX(GroupVertices[Group],MATCH(Edges[[#This Row],[Vertex 2]],GroupVertices[Vertex],0)),1,1,"")</f>
        <v>17</v>
      </c>
      <c r="BD173" s="48">
        <v>0</v>
      </c>
      <c r="BE173" s="49">
        <v>0</v>
      </c>
      <c r="BF173" s="48">
        <v>0</v>
      </c>
      <c r="BG173" s="49">
        <v>0</v>
      </c>
      <c r="BH173" s="48">
        <v>0</v>
      </c>
      <c r="BI173" s="49">
        <v>0</v>
      </c>
      <c r="BJ173" s="48">
        <v>16</v>
      </c>
      <c r="BK173" s="49">
        <v>100</v>
      </c>
      <c r="BL173" s="48">
        <v>16</v>
      </c>
    </row>
    <row r="174" spans="1:64" ht="15">
      <c r="A174" s="64" t="s">
        <v>310</v>
      </c>
      <c r="B174" s="64" t="s">
        <v>309</v>
      </c>
      <c r="C174" s="65" t="s">
        <v>3354</v>
      </c>
      <c r="D174" s="66">
        <v>3</v>
      </c>
      <c r="E174" s="67" t="s">
        <v>132</v>
      </c>
      <c r="F174" s="68">
        <v>35</v>
      </c>
      <c r="G174" s="65"/>
      <c r="H174" s="69"/>
      <c r="I174" s="70"/>
      <c r="J174" s="70"/>
      <c r="K174" s="34" t="s">
        <v>65</v>
      </c>
      <c r="L174" s="77">
        <v>174</v>
      </c>
      <c r="M174" s="77"/>
      <c r="N174" s="72"/>
      <c r="O174" s="79" t="s">
        <v>391</v>
      </c>
      <c r="P174" s="81">
        <v>43508.9921412037</v>
      </c>
      <c r="Q174" s="79" t="s">
        <v>478</v>
      </c>
      <c r="R174" s="79"/>
      <c r="S174" s="79"/>
      <c r="T174" s="79"/>
      <c r="U174" s="79"/>
      <c r="V174" s="82" t="s">
        <v>748</v>
      </c>
      <c r="W174" s="81">
        <v>43508.9921412037</v>
      </c>
      <c r="X174" s="82" t="s">
        <v>877</v>
      </c>
      <c r="Y174" s="79"/>
      <c r="Z174" s="79"/>
      <c r="AA174" s="85" t="s">
        <v>1027</v>
      </c>
      <c r="AB174" s="79"/>
      <c r="AC174" s="79" t="b">
        <v>0</v>
      </c>
      <c r="AD174" s="79">
        <v>0</v>
      </c>
      <c r="AE174" s="85" t="s">
        <v>1092</v>
      </c>
      <c r="AF174" s="79" t="b">
        <v>0</v>
      </c>
      <c r="AG174" s="79" t="s">
        <v>1115</v>
      </c>
      <c r="AH174" s="79"/>
      <c r="AI174" s="85" t="s">
        <v>1092</v>
      </c>
      <c r="AJ174" s="79" t="b">
        <v>0</v>
      </c>
      <c r="AK174" s="79">
        <v>1</v>
      </c>
      <c r="AL174" s="85" t="s">
        <v>1025</v>
      </c>
      <c r="AM174" s="79" t="s">
        <v>1123</v>
      </c>
      <c r="AN174" s="79" t="b">
        <v>0</v>
      </c>
      <c r="AO174" s="85" t="s">
        <v>1025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17</v>
      </c>
      <c r="BC174" s="78" t="str">
        <f>REPLACE(INDEX(GroupVertices[Group],MATCH(Edges[[#This Row],[Vertex 2]],GroupVertices[Vertex],0)),1,1,"")</f>
        <v>17</v>
      </c>
      <c r="BD174" s="48">
        <v>2</v>
      </c>
      <c r="BE174" s="49">
        <v>8.333333333333334</v>
      </c>
      <c r="BF174" s="48">
        <v>0</v>
      </c>
      <c r="BG174" s="49">
        <v>0</v>
      </c>
      <c r="BH174" s="48">
        <v>0</v>
      </c>
      <c r="BI174" s="49">
        <v>0</v>
      </c>
      <c r="BJ174" s="48">
        <v>22</v>
      </c>
      <c r="BK174" s="49">
        <v>91.66666666666667</v>
      </c>
      <c r="BL174" s="48">
        <v>24</v>
      </c>
    </row>
    <row r="175" spans="1:64" ht="15">
      <c r="A175" s="64" t="s">
        <v>311</v>
      </c>
      <c r="B175" s="64" t="s">
        <v>311</v>
      </c>
      <c r="C175" s="65" t="s">
        <v>3354</v>
      </c>
      <c r="D175" s="66">
        <v>3</v>
      </c>
      <c r="E175" s="67" t="s">
        <v>132</v>
      </c>
      <c r="F175" s="68">
        <v>35</v>
      </c>
      <c r="G175" s="65"/>
      <c r="H175" s="69"/>
      <c r="I175" s="70"/>
      <c r="J175" s="70"/>
      <c r="K175" s="34" t="s">
        <v>65</v>
      </c>
      <c r="L175" s="77">
        <v>175</v>
      </c>
      <c r="M175" s="77"/>
      <c r="N175" s="72"/>
      <c r="O175" s="79" t="s">
        <v>176</v>
      </c>
      <c r="P175" s="81">
        <v>43509.06081018518</v>
      </c>
      <c r="Q175" s="79" t="s">
        <v>479</v>
      </c>
      <c r="R175" s="82" t="s">
        <v>554</v>
      </c>
      <c r="S175" s="79" t="s">
        <v>598</v>
      </c>
      <c r="T175" s="79"/>
      <c r="U175" s="79"/>
      <c r="V175" s="82" t="s">
        <v>749</v>
      </c>
      <c r="W175" s="81">
        <v>43509.06081018518</v>
      </c>
      <c r="X175" s="82" t="s">
        <v>878</v>
      </c>
      <c r="Y175" s="79"/>
      <c r="Z175" s="79"/>
      <c r="AA175" s="85" t="s">
        <v>1028</v>
      </c>
      <c r="AB175" s="79"/>
      <c r="AC175" s="79" t="b">
        <v>0</v>
      </c>
      <c r="AD175" s="79">
        <v>0</v>
      </c>
      <c r="AE175" s="85" t="s">
        <v>1092</v>
      </c>
      <c r="AF175" s="79" t="b">
        <v>0</v>
      </c>
      <c r="AG175" s="79" t="s">
        <v>1115</v>
      </c>
      <c r="AH175" s="79"/>
      <c r="AI175" s="85" t="s">
        <v>1092</v>
      </c>
      <c r="AJ175" s="79" t="b">
        <v>0</v>
      </c>
      <c r="AK175" s="79">
        <v>0</v>
      </c>
      <c r="AL175" s="85" t="s">
        <v>1092</v>
      </c>
      <c r="AM175" s="79" t="s">
        <v>1126</v>
      </c>
      <c r="AN175" s="79" t="b">
        <v>0</v>
      </c>
      <c r="AO175" s="85" t="s">
        <v>1028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1</v>
      </c>
      <c r="BG175" s="49">
        <v>9.090909090909092</v>
      </c>
      <c r="BH175" s="48">
        <v>0</v>
      </c>
      <c r="BI175" s="49">
        <v>0</v>
      </c>
      <c r="BJ175" s="48">
        <v>10</v>
      </c>
      <c r="BK175" s="49">
        <v>90.9090909090909</v>
      </c>
      <c r="BL175" s="48">
        <v>11</v>
      </c>
    </row>
    <row r="176" spans="1:64" ht="15">
      <c r="A176" s="64" t="s">
        <v>312</v>
      </c>
      <c r="B176" s="64" t="s">
        <v>312</v>
      </c>
      <c r="C176" s="65" t="s">
        <v>3354</v>
      </c>
      <c r="D176" s="66">
        <v>3</v>
      </c>
      <c r="E176" s="67" t="s">
        <v>132</v>
      </c>
      <c r="F176" s="68">
        <v>35</v>
      </c>
      <c r="G176" s="65"/>
      <c r="H176" s="69"/>
      <c r="I176" s="70"/>
      <c r="J176" s="70"/>
      <c r="K176" s="34" t="s">
        <v>65</v>
      </c>
      <c r="L176" s="77">
        <v>176</v>
      </c>
      <c r="M176" s="77"/>
      <c r="N176" s="72"/>
      <c r="O176" s="79" t="s">
        <v>176</v>
      </c>
      <c r="P176" s="81">
        <v>43509.203935185185</v>
      </c>
      <c r="Q176" s="79" t="s">
        <v>480</v>
      </c>
      <c r="R176" s="82" t="s">
        <v>555</v>
      </c>
      <c r="S176" s="79" t="s">
        <v>574</v>
      </c>
      <c r="T176" s="79"/>
      <c r="U176" s="79"/>
      <c r="V176" s="82" t="s">
        <v>750</v>
      </c>
      <c r="W176" s="81">
        <v>43509.203935185185</v>
      </c>
      <c r="X176" s="82" t="s">
        <v>879</v>
      </c>
      <c r="Y176" s="79"/>
      <c r="Z176" s="79"/>
      <c r="AA176" s="85" t="s">
        <v>1029</v>
      </c>
      <c r="AB176" s="79"/>
      <c r="AC176" s="79" t="b">
        <v>0</v>
      </c>
      <c r="AD176" s="79">
        <v>2</v>
      </c>
      <c r="AE176" s="85" t="s">
        <v>1092</v>
      </c>
      <c r="AF176" s="79" t="b">
        <v>0</v>
      </c>
      <c r="AG176" s="79" t="s">
        <v>1115</v>
      </c>
      <c r="AH176" s="79"/>
      <c r="AI176" s="85" t="s">
        <v>1092</v>
      </c>
      <c r="AJ176" s="79" t="b">
        <v>0</v>
      </c>
      <c r="AK176" s="79">
        <v>1</v>
      </c>
      <c r="AL176" s="85" t="s">
        <v>1092</v>
      </c>
      <c r="AM176" s="79" t="s">
        <v>1128</v>
      </c>
      <c r="AN176" s="79" t="b">
        <v>0</v>
      </c>
      <c r="AO176" s="85" t="s">
        <v>1029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24</v>
      </c>
      <c r="BC176" s="78" t="str">
        <f>REPLACE(INDEX(GroupVertices[Group],MATCH(Edges[[#This Row],[Vertex 2]],GroupVertices[Vertex],0)),1,1,"")</f>
        <v>24</v>
      </c>
      <c r="BD176" s="48">
        <v>1</v>
      </c>
      <c r="BE176" s="49">
        <v>11.11111111111111</v>
      </c>
      <c r="BF176" s="48">
        <v>0</v>
      </c>
      <c r="BG176" s="49">
        <v>0</v>
      </c>
      <c r="BH176" s="48">
        <v>0</v>
      </c>
      <c r="BI176" s="49">
        <v>0</v>
      </c>
      <c r="BJ176" s="48">
        <v>8</v>
      </c>
      <c r="BK176" s="49">
        <v>88.88888888888889</v>
      </c>
      <c r="BL176" s="48">
        <v>9</v>
      </c>
    </row>
    <row r="177" spans="1:64" ht="15">
      <c r="A177" s="64" t="s">
        <v>313</v>
      </c>
      <c r="B177" s="64" t="s">
        <v>312</v>
      </c>
      <c r="C177" s="65" t="s">
        <v>3354</v>
      </c>
      <c r="D177" s="66">
        <v>3</v>
      </c>
      <c r="E177" s="67" t="s">
        <v>132</v>
      </c>
      <c r="F177" s="68">
        <v>35</v>
      </c>
      <c r="G177" s="65"/>
      <c r="H177" s="69"/>
      <c r="I177" s="70"/>
      <c r="J177" s="70"/>
      <c r="K177" s="34" t="s">
        <v>65</v>
      </c>
      <c r="L177" s="77">
        <v>177</v>
      </c>
      <c r="M177" s="77"/>
      <c r="N177" s="72"/>
      <c r="O177" s="79" t="s">
        <v>391</v>
      </c>
      <c r="P177" s="81">
        <v>43509.22474537037</v>
      </c>
      <c r="Q177" s="79" t="s">
        <v>481</v>
      </c>
      <c r="R177" s="82" t="s">
        <v>555</v>
      </c>
      <c r="S177" s="79" t="s">
        <v>574</v>
      </c>
      <c r="T177" s="79"/>
      <c r="U177" s="79"/>
      <c r="V177" s="82" t="s">
        <v>751</v>
      </c>
      <c r="W177" s="81">
        <v>43509.22474537037</v>
      </c>
      <c r="X177" s="82" t="s">
        <v>880</v>
      </c>
      <c r="Y177" s="79"/>
      <c r="Z177" s="79"/>
      <c r="AA177" s="85" t="s">
        <v>1030</v>
      </c>
      <c r="AB177" s="79"/>
      <c r="AC177" s="79" t="b">
        <v>0</v>
      </c>
      <c r="AD177" s="79">
        <v>0</v>
      </c>
      <c r="AE177" s="85" t="s">
        <v>1092</v>
      </c>
      <c r="AF177" s="79" t="b">
        <v>0</v>
      </c>
      <c r="AG177" s="79" t="s">
        <v>1115</v>
      </c>
      <c r="AH177" s="79"/>
      <c r="AI177" s="85" t="s">
        <v>1092</v>
      </c>
      <c r="AJ177" s="79" t="b">
        <v>0</v>
      </c>
      <c r="AK177" s="79">
        <v>1</v>
      </c>
      <c r="AL177" s="85" t="s">
        <v>1029</v>
      </c>
      <c r="AM177" s="79" t="s">
        <v>1124</v>
      </c>
      <c r="AN177" s="79" t="b">
        <v>0</v>
      </c>
      <c r="AO177" s="85" t="s">
        <v>1029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24</v>
      </c>
      <c r="BC177" s="78" t="str">
        <f>REPLACE(INDEX(GroupVertices[Group],MATCH(Edges[[#This Row],[Vertex 2]],GroupVertices[Vertex],0)),1,1,"")</f>
        <v>24</v>
      </c>
      <c r="BD177" s="48">
        <v>1</v>
      </c>
      <c r="BE177" s="49">
        <v>9.090909090909092</v>
      </c>
      <c r="BF177" s="48">
        <v>0</v>
      </c>
      <c r="BG177" s="49">
        <v>0</v>
      </c>
      <c r="BH177" s="48">
        <v>0</v>
      </c>
      <c r="BI177" s="49">
        <v>0</v>
      </c>
      <c r="BJ177" s="48">
        <v>10</v>
      </c>
      <c r="BK177" s="49">
        <v>90.9090909090909</v>
      </c>
      <c r="BL177" s="48">
        <v>11</v>
      </c>
    </row>
    <row r="178" spans="1:64" ht="15">
      <c r="A178" s="64" t="s">
        <v>314</v>
      </c>
      <c r="B178" s="64" t="s">
        <v>314</v>
      </c>
      <c r="C178" s="65" t="s">
        <v>3354</v>
      </c>
      <c r="D178" s="66">
        <v>3</v>
      </c>
      <c r="E178" s="67" t="s">
        <v>132</v>
      </c>
      <c r="F178" s="68">
        <v>35</v>
      </c>
      <c r="G178" s="65"/>
      <c r="H178" s="69"/>
      <c r="I178" s="70"/>
      <c r="J178" s="70"/>
      <c r="K178" s="34" t="s">
        <v>65</v>
      </c>
      <c r="L178" s="77">
        <v>178</v>
      </c>
      <c r="M178" s="77"/>
      <c r="N178" s="72"/>
      <c r="O178" s="79" t="s">
        <v>176</v>
      </c>
      <c r="P178" s="81">
        <v>43509.53223379629</v>
      </c>
      <c r="Q178" s="79" t="s">
        <v>482</v>
      </c>
      <c r="R178" s="82" t="s">
        <v>556</v>
      </c>
      <c r="S178" s="79" t="s">
        <v>599</v>
      </c>
      <c r="T178" s="79"/>
      <c r="U178" s="79"/>
      <c r="V178" s="82" t="s">
        <v>752</v>
      </c>
      <c r="W178" s="81">
        <v>43509.53223379629</v>
      </c>
      <c r="X178" s="82" t="s">
        <v>881</v>
      </c>
      <c r="Y178" s="79"/>
      <c r="Z178" s="79"/>
      <c r="AA178" s="85" t="s">
        <v>1031</v>
      </c>
      <c r="AB178" s="79"/>
      <c r="AC178" s="79" t="b">
        <v>0</v>
      </c>
      <c r="AD178" s="79">
        <v>1</v>
      </c>
      <c r="AE178" s="85" t="s">
        <v>1092</v>
      </c>
      <c r="AF178" s="79" t="b">
        <v>0</v>
      </c>
      <c r="AG178" s="79" t="s">
        <v>1115</v>
      </c>
      <c r="AH178" s="79"/>
      <c r="AI178" s="85" t="s">
        <v>1092</v>
      </c>
      <c r="AJ178" s="79" t="b">
        <v>0</v>
      </c>
      <c r="AK178" s="79">
        <v>0</v>
      </c>
      <c r="AL178" s="85" t="s">
        <v>1092</v>
      </c>
      <c r="AM178" s="79" t="s">
        <v>1126</v>
      </c>
      <c r="AN178" s="79" t="b">
        <v>0</v>
      </c>
      <c r="AO178" s="85" t="s">
        <v>1031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7</v>
      </c>
      <c r="BK178" s="49">
        <v>100</v>
      </c>
      <c r="BL178" s="48">
        <v>7</v>
      </c>
    </row>
    <row r="179" spans="1:64" ht="15">
      <c r="A179" s="64" t="s">
        <v>315</v>
      </c>
      <c r="B179" s="64" t="s">
        <v>381</v>
      </c>
      <c r="C179" s="65" t="s">
        <v>3354</v>
      </c>
      <c r="D179" s="66">
        <v>3</v>
      </c>
      <c r="E179" s="67" t="s">
        <v>132</v>
      </c>
      <c r="F179" s="68">
        <v>35</v>
      </c>
      <c r="G179" s="65"/>
      <c r="H179" s="69"/>
      <c r="I179" s="70"/>
      <c r="J179" s="70"/>
      <c r="K179" s="34" t="s">
        <v>65</v>
      </c>
      <c r="L179" s="77">
        <v>179</v>
      </c>
      <c r="M179" s="77"/>
      <c r="N179" s="72"/>
      <c r="O179" s="79" t="s">
        <v>391</v>
      </c>
      <c r="P179" s="81">
        <v>43509.75315972222</v>
      </c>
      <c r="Q179" s="79" t="s">
        <v>483</v>
      </c>
      <c r="R179" s="82" t="s">
        <v>556</v>
      </c>
      <c r="S179" s="79" t="s">
        <v>599</v>
      </c>
      <c r="T179" s="79"/>
      <c r="U179" s="79"/>
      <c r="V179" s="82" t="s">
        <v>753</v>
      </c>
      <c r="W179" s="81">
        <v>43509.75315972222</v>
      </c>
      <c r="X179" s="82" t="s">
        <v>882</v>
      </c>
      <c r="Y179" s="79"/>
      <c r="Z179" s="79"/>
      <c r="AA179" s="85" t="s">
        <v>1032</v>
      </c>
      <c r="AB179" s="79"/>
      <c r="AC179" s="79" t="b">
        <v>0</v>
      </c>
      <c r="AD179" s="79">
        <v>4</v>
      </c>
      <c r="AE179" s="85" t="s">
        <v>1092</v>
      </c>
      <c r="AF179" s="79" t="b">
        <v>0</v>
      </c>
      <c r="AG179" s="79" t="s">
        <v>1115</v>
      </c>
      <c r="AH179" s="79"/>
      <c r="AI179" s="85" t="s">
        <v>1092</v>
      </c>
      <c r="AJ179" s="79" t="b">
        <v>0</v>
      </c>
      <c r="AK179" s="79">
        <v>0</v>
      </c>
      <c r="AL179" s="85" t="s">
        <v>1092</v>
      </c>
      <c r="AM179" s="79" t="s">
        <v>1126</v>
      </c>
      <c r="AN179" s="79" t="b">
        <v>0</v>
      </c>
      <c r="AO179" s="85" t="s">
        <v>1032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16</v>
      </c>
      <c r="BC179" s="78" t="str">
        <f>REPLACE(INDEX(GroupVertices[Group],MATCH(Edges[[#This Row],[Vertex 2]],GroupVertices[Vertex],0)),1,1,"")</f>
        <v>16</v>
      </c>
      <c r="BD179" s="48"/>
      <c r="BE179" s="49"/>
      <c r="BF179" s="48"/>
      <c r="BG179" s="49"/>
      <c r="BH179" s="48"/>
      <c r="BI179" s="49"/>
      <c r="BJ179" s="48"/>
      <c r="BK179" s="49"/>
      <c r="BL179" s="48"/>
    </row>
    <row r="180" spans="1:64" ht="15">
      <c r="A180" s="64" t="s">
        <v>315</v>
      </c>
      <c r="B180" s="64" t="s">
        <v>382</v>
      </c>
      <c r="C180" s="65" t="s">
        <v>3354</v>
      </c>
      <c r="D180" s="66">
        <v>3</v>
      </c>
      <c r="E180" s="67" t="s">
        <v>132</v>
      </c>
      <c r="F180" s="68">
        <v>35</v>
      </c>
      <c r="G180" s="65"/>
      <c r="H180" s="69"/>
      <c r="I180" s="70"/>
      <c r="J180" s="70"/>
      <c r="K180" s="34" t="s">
        <v>65</v>
      </c>
      <c r="L180" s="77">
        <v>180</v>
      </c>
      <c r="M180" s="77"/>
      <c r="N180" s="72"/>
      <c r="O180" s="79" t="s">
        <v>391</v>
      </c>
      <c r="P180" s="81">
        <v>43509.75315972222</v>
      </c>
      <c r="Q180" s="79" t="s">
        <v>483</v>
      </c>
      <c r="R180" s="82" t="s">
        <v>556</v>
      </c>
      <c r="S180" s="79" t="s">
        <v>599</v>
      </c>
      <c r="T180" s="79"/>
      <c r="U180" s="79"/>
      <c r="V180" s="82" t="s">
        <v>753</v>
      </c>
      <c r="W180" s="81">
        <v>43509.75315972222</v>
      </c>
      <c r="X180" s="82" t="s">
        <v>882</v>
      </c>
      <c r="Y180" s="79"/>
      <c r="Z180" s="79"/>
      <c r="AA180" s="85" t="s">
        <v>1032</v>
      </c>
      <c r="AB180" s="79"/>
      <c r="AC180" s="79" t="b">
        <v>0</v>
      </c>
      <c r="AD180" s="79">
        <v>4</v>
      </c>
      <c r="AE180" s="85" t="s">
        <v>1092</v>
      </c>
      <c r="AF180" s="79" t="b">
        <v>0</v>
      </c>
      <c r="AG180" s="79" t="s">
        <v>1115</v>
      </c>
      <c r="AH180" s="79"/>
      <c r="AI180" s="85" t="s">
        <v>1092</v>
      </c>
      <c r="AJ180" s="79" t="b">
        <v>0</v>
      </c>
      <c r="AK180" s="79">
        <v>0</v>
      </c>
      <c r="AL180" s="85" t="s">
        <v>1092</v>
      </c>
      <c r="AM180" s="79" t="s">
        <v>1126</v>
      </c>
      <c r="AN180" s="79" t="b">
        <v>0</v>
      </c>
      <c r="AO180" s="85" t="s">
        <v>1032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16</v>
      </c>
      <c r="BC180" s="78" t="str">
        <f>REPLACE(INDEX(GroupVertices[Group],MATCH(Edges[[#This Row],[Vertex 2]],GroupVertices[Vertex],0)),1,1,"")</f>
        <v>16</v>
      </c>
      <c r="BD180" s="48">
        <v>1</v>
      </c>
      <c r="BE180" s="49">
        <v>4.166666666666667</v>
      </c>
      <c r="BF180" s="48">
        <v>1</v>
      </c>
      <c r="BG180" s="49">
        <v>4.166666666666667</v>
      </c>
      <c r="BH180" s="48">
        <v>0</v>
      </c>
      <c r="BI180" s="49">
        <v>0</v>
      </c>
      <c r="BJ180" s="48">
        <v>22</v>
      </c>
      <c r="BK180" s="49">
        <v>91.66666666666667</v>
      </c>
      <c r="BL180" s="48">
        <v>24</v>
      </c>
    </row>
    <row r="181" spans="1:64" ht="15">
      <c r="A181" s="64" t="s">
        <v>316</v>
      </c>
      <c r="B181" s="64" t="s">
        <v>316</v>
      </c>
      <c r="C181" s="65" t="s">
        <v>3354</v>
      </c>
      <c r="D181" s="66">
        <v>3</v>
      </c>
      <c r="E181" s="67" t="s">
        <v>132</v>
      </c>
      <c r="F181" s="68">
        <v>35</v>
      </c>
      <c r="G181" s="65"/>
      <c r="H181" s="69"/>
      <c r="I181" s="70"/>
      <c r="J181" s="70"/>
      <c r="K181" s="34" t="s">
        <v>65</v>
      </c>
      <c r="L181" s="77">
        <v>181</v>
      </c>
      <c r="M181" s="77"/>
      <c r="N181" s="72"/>
      <c r="O181" s="79" t="s">
        <v>176</v>
      </c>
      <c r="P181" s="81">
        <v>43509.75827546296</v>
      </c>
      <c r="Q181" s="79" t="s">
        <v>484</v>
      </c>
      <c r="R181" s="82" t="s">
        <v>557</v>
      </c>
      <c r="S181" s="79" t="s">
        <v>579</v>
      </c>
      <c r="T181" s="79" t="s">
        <v>627</v>
      </c>
      <c r="U181" s="79"/>
      <c r="V181" s="82" t="s">
        <v>754</v>
      </c>
      <c r="W181" s="81">
        <v>43509.75827546296</v>
      </c>
      <c r="X181" s="82" t="s">
        <v>883</v>
      </c>
      <c r="Y181" s="79"/>
      <c r="Z181" s="79"/>
      <c r="AA181" s="85" t="s">
        <v>1033</v>
      </c>
      <c r="AB181" s="79"/>
      <c r="AC181" s="79" t="b">
        <v>0</v>
      </c>
      <c r="AD181" s="79">
        <v>0</v>
      </c>
      <c r="AE181" s="85" t="s">
        <v>1092</v>
      </c>
      <c r="AF181" s="79" t="b">
        <v>1</v>
      </c>
      <c r="AG181" s="79" t="s">
        <v>1115</v>
      </c>
      <c r="AH181" s="79"/>
      <c r="AI181" s="85" t="s">
        <v>1121</v>
      </c>
      <c r="AJ181" s="79" t="b">
        <v>0</v>
      </c>
      <c r="AK181" s="79">
        <v>0</v>
      </c>
      <c r="AL181" s="85" t="s">
        <v>1092</v>
      </c>
      <c r="AM181" s="79" t="s">
        <v>1124</v>
      </c>
      <c r="AN181" s="79" t="b">
        <v>0</v>
      </c>
      <c r="AO181" s="85" t="s">
        <v>1033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15</v>
      </c>
      <c r="BK181" s="49">
        <v>100</v>
      </c>
      <c r="BL181" s="48">
        <v>15</v>
      </c>
    </row>
    <row r="182" spans="1:64" ht="15">
      <c r="A182" s="64" t="s">
        <v>317</v>
      </c>
      <c r="B182" s="64" t="s">
        <v>317</v>
      </c>
      <c r="C182" s="65" t="s">
        <v>3354</v>
      </c>
      <c r="D182" s="66">
        <v>3</v>
      </c>
      <c r="E182" s="67" t="s">
        <v>132</v>
      </c>
      <c r="F182" s="68">
        <v>35</v>
      </c>
      <c r="G182" s="65"/>
      <c r="H182" s="69"/>
      <c r="I182" s="70"/>
      <c r="J182" s="70"/>
      <c r="K182" s="34" t="s">
        <v>65</v>
      </c>
      <c r="L182" s="77">
        <v>182</v>
      </c>
      <c r="M182" s="77"/>
      <c r="N182" s="72"/>
      <c r="O182" s="79" t="s">
        <v>176</v>
      </c>
      <c r="P182" s="81">
        <v>43510.23700231482</v>
      </c>
      <c r="Q182" s="79" t="s">
        <v>485</v>
      </c>
      <c r="R182" s="79"/>
      <c r="S182" s="79"/>
      <c r="T182" s="79"/>
      <c r="U182" s="79"/>
      <c r="V182" s="82" t="s">
        <v>755</v>
      </c>
      <c r="W182" s="81">
        <v>43510.23700231482</v>
      </c>
      <c r="X182" s="82" t="s">
        <v>884</v>
      </c>
      <c r="Y182" s="79"/>
      <c r="Z182" s="79"/>
      <c r="AA182" s="85" t="s">
        <v>1034</v>
      </c>
      <c r="AB182" s="85" t="s">
        <v>1088</v>
      </c>
      <c r="AC182" s="79" t="b">
        <v>0</v>
      </c>
      <c r="AD182" s="79">
        <v>0</v>
      </c>
      <c r="AE182" s="85" t="s">
        <v>1110</v>
      </c>
      <c r="AF182" s="79" t="b">
        <v>0</v>
      </c>
      <c r="AG182" s="79" t="s">
        <v>1115</v>
      </c>
      <c r="AH182" s="79"/>
      <c r="AI182" s="85" t="s">
        <v>1092</v>
      </c>
      <c r="AJ182" s="79" t="b">
        <v>0</v>
      </c>
      <c r="AK182" s="79">
        <v>0</v>
      </c>
      <c r="AL182" s="85" t="s">
        <v>1092</v>
      </c>
      <c r="AM182" s="79" t="s">
        <v>1123</v>
      </c>
      <c r="AN182" s="79" t="b">
        <v>0</v>
      </c>
      <c r="AO182" s="85" t="s">
        <v>1088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3</v>
      </c>
      <c r="BE182" s="49">
        <v>6.521739130434782</v>
      </c>
      <c r="BF182" s="48">
        <v>0</v>
      </c>
      <c r="BG182" s="49">
        <v>0</v>
      </c>
      <c r="BH182" s="48">
        <v>0</v>
      </c>
      <c r="BI182" s="49">
        <v>0</v>
      </c>
      <c r="BJ182" s="48">
        <v>43</v>
      </c>
      <c r="BK182" s="49">
        <v>93.47826086956522</v>
      </c>
      <c r="BL182" s="48">
        <v>46</v>
      </c>
    </row>
    <row r="183" spans="1:64" ht="15">
      <c r="A183" s="64" t="s">
        <v>318</v>
      </c>
      <c r="B183" s="64" t="s">
        <v>318</v>
      </c>
      <c r="C183" s="65" t="s">
        <v>3354</v>
      </c>
      <c r="D183" s="66">
        <v>3</v>
      </c>
      <c r="E183" s="67" t="s">
        <v>132</v>
      </c>
      <c r="F183" s="68">
        <v>35</v>
      </c>
      <c r="G183" s="65"/>
      <c r="H183" s="69"/>
      <c r="I183" s="70"/>
      <c r="J183" s="70"/>
      <c r="K183" s="34" t="s">
        <v>65</v>
      </c>
      <c r="L183" s="77">
        <v>183</v>
      </c>
      <c r="M183" s="77"/>
      <c r="N183" s="72"/>
      <c r="O183" s="79" t="s">
        <v>176</v>
      </c>
      <c r="P183" s="81">
        <v>43508.848275462966</v>
      </c>
      <c r="Q183" s="79" t="s">
        <v>486</v>
      </c>
      <c r="R183" s="82" t="s">
        <v>554</v>
      </c>
      <c r="S183" s="79" t="s">
        <v>598</v>
      </c>
      <c r="T183" s="79" t="s">
        <v>628</v>
      </c>
      <c r="U183" s="82" t="s">
        <v>658</v>
      </c>
      <c r="V183" s="82" t="s">
        <v>658</v>
      </c>
      <c r="W183" s="81">
        <v>43508.848275462966</v>
      </c>
      <c r="X183" s="82" t="s">
        <v>885</v>
      </c>
      <c r="Y183" s="79"/>
      <c r="Z183" s="79"/>
      <c r="AA183" s="85" t="s">
        <v>1035</v>
      </c>
      <c r="AB183" s="79"/>
      <c r="AC183" s="79" t="b">
        <v>0</v>
      </c>
      <c r="AD183" s="79">
        <v>0</v>
      </c>
      <c r="AE183" s="85" t="s">
        <v>1092</v>
      </c>
      <c r="AF183" s="79" t="b">
        <v>0</v>
      </c>
      <c r="AG183" s="79" t="s">
        <v>1115</v>
      </c>
      <c r="AH183" s="79"/>
      <c r="AI183" s="85" t="s">
        <v>1092</v>
      </c>
      <c r="AJ183" s="79" t="b">
        <v>0</v>
      </c>
      <c r="AK183" s="79">
        <v>0</v>
      </c>
      <c r="AL183" s="85" t="s">
        <v>1092</v>
      </c>
      <c r="AM183" s="79" t="s">
        <v>1135</v>
      </c>
      <c r="AN183" s="79" t="b">
        <v>0</v>
      </c>
      <c r="AO183" s="85" t="s">
        <v>1035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0</v>
      </c>
      <c r="BE183" s="49">
        <v>0</v>
      </c>
      <c r="BF183" s="48">
        <v>1</v>
      </c>
      <c r="BG183" s="49">
        <v>11.11111111111111</v>
      </c>
      <c r="BH183" s="48">
        <v>0</v>
      </c>
      <c r="BI183" s="49">
        <v>0</v>
      </c>
      <c r="BJ183" s="48">
        <v>8</v>
      </c>
      <c r="BK183" s="49">
        <v>88.88888888888889</v>
      </c>
      <c r="BL183" s="48">
        <v>9</v>
      </c>
    </row>
    <row r="184" spans="1:64" ht="15">
      <c r="A184" s="64" t="s">
        <v>319</v>
      </c>
      <c r="B184" s="64" t="s">
        <v>318</v>
      </c>
      <c r="C184" s="65" t="s">
        <v>3354</v>
      </c>
      <c r="D184" s="66">
        <v>3</v>
      </c>
      <c r="E184" s="67" t="s">
        <v>132</v>
      </c>
      <c r="F184" s="68">
        <v>35</v>
      </c>
      <c r="G184" s="65"/>
      <c r="H184" s="69"/>
      <c r="I184" s="70"/>
      <c r="J184" s="70"/>
      <c r="K184" s="34" t="s">
        <v>65</v>
      </c>
      <c r="L184" s="77">
        <v>184</v>
      </c>
      <c r="M184" s="77"/>
      <c r="N184" s="72"/>
      <c r="O184" s="79" t="s">
        <v>391</v>
      </c>
      <c r="P184" s="81">
        <v>43508.922534722224</v>
      </c>
      <c r="Q184" s="79" t="s">
        <v>487</v>
      </c>
      <c r="R184" s="82" t="s">
        <v>554</v>
      </c>
      <c r="S184" s="79" t="s">
        <v>598</v>
      </c>
      <c r="T184" s="79" t="s">
        <v>629</v>
      </c>
      <c r="U184" s="79"/>
      <c r="V184" s="82" t="s">
        <v>756</v>
      </c>
      <c r="W184" s="81">
        <v>43508.922534722224</v>
      </c>
      <c r="X184" s="82" t="s">
        <v>886</v>
      </c>
      <c r="Y184" s="79"/>
      <c r="Z184" s="79"/>
      <c r="AA184" s="85" t="s">
        <v>1036</v>
      </c>
      <c r="AB184" s="85" t="s">
        <v>1089</v>
      </c>
      <c r="AC184" s="79" t="b">
        <v>0</v>
      </c>
      <c r="AD184" s="79">
        <v>0</v>
      </c>
      <c r="AE184" s="85" t="s">
        <v>1111</v>
      </c>
      <c r="AF184" s="79" t="b">
        <v>0</v>
      </c>
      <c r="AG184" s="79" t="s">
        <v>1115</v>
      </c>
      <c r="AH184" s="79"/>
      <c r="AI184" s="85" t="s">
        <v>1092</v>
      </c>
      <c r="AJ184" s="79" t="b">
        <v>0</v>
      </c>
      <c r="AK184" s="79">
        <v>0</v>
      </c>
      <c r="AL184" s="85" t="s">
        <v>1092</v>
      </c>
      <c r="AM184" s="79" t="s">
        <v>1126</v>
      </c>
      <c r="AN184" s="79" t="b">
        <v>0</v>
      </c>
      <c r="AO184" s="85" t="s">
        <v>1089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v>1</v>
      </c>
      <c r="BE184" s="49">
        <v>2.5641025641025643</v>
      </c>
      <c r="BF184" s="48">
        <v>1</v>
      </c>
      <c r="BG184" s="49">
        <v>2.5641025641025643</v>
      </c>
      <c r="BH184" s="48">
        <v>0</v>
      </c>
      <c r="BI184" s="49">
        <v>0</v>
      </c>
      <c r="BJ184" s="48">
        <v>37</v>
      </c>
      <c r="BK184" s="49">
        <v>94.87179487179488</v>
      </c>
      <c r="BL184" s="48">
        <v>39</v>
      </c>
    </row>
    <row r="185" spans="1:64" ht="15">
      <c r="A185" s="64" t="s">
        <v>319</v>
      </c>
      <c r="B185" s="64" t="s">
        <v>383</v>
      </c>
      <c r="C185" s="65" t="s">
        <v>3354</v>
      </c>
      <c r="D185" s="66">
        <v>3</v>
      </c>
      <c r="E185" s="67" t="s">
        <v>132</v>
      </c>
      <c r="F185" s="68">
        <v>35</v>
      </c>
      <c r="G185" s="65"/>
      <c r="H185" s="69"/>
      <c r="I185" s="70"/>
      <c r="J185" s="70"/>
      <c r="K185" s="34" t="s">
        <v>65</v>
      </c>
      <c r="L185" s="77">
        <v>185</v>
      </c>
      <c r="M185" s="77"/>
      <c r="N185" s="72"/>
      <c r="O185" s="79" t="s">
        <v>391</v>
      </c>
      <c r="P185" s="81">
        <v>43510.60895833333</v>
      </c>
      <c r="Q185" s="79" t="s">
        <v>488</v>
      </c>
      <c r="R185" s="82" t="s">
        <v>558</v>
      </c>
      <c r="S185" s="79" t="s">
        <v>600</v>
      </c>
      <c r="T185" s="79" t="s">
        <v>629</v>
      </c>
      <c r="U185" s="79"/>
      <c r="V185" s="82" t="s">
        <v>756</v>
      </c>
      <c r="W185" s="81">
        <v>43510.60895833333</v>
      </c>
      <c r="X185" s="82" t="s">
        <v>887</v>
      </c>
      <c r="Y185" s="79"/>
      <c r="Z185" s="79"/>
      <c r="AA185" s="85" t="s">
        <v>1037</v>
      </c>
      <c r="AB185" s="79"/>
      <c r="AC185" s="79" t="b">
        <v>0</v>
      </c>
      <c r="AD185" s="79">
        <v>3</v>
      </c>
      <c r="AE185" s="85" t="s">
        <v>1092</v>
      </c>
      <c r="AF185" s="79" t="b">
        <v>0</v>
      </c>
      <c r="AG185" s="79" t="s">
        <v>1115</v>
      </c>
      <c r="AH185" s="79"/>
      <c r="AI185" s="85" t="s">
        <v>1092</v>
      </c>
      <c r="AJ185" s="79" t="b">
        <v>0</v>
      </c>
      <c r="AK185" s="79">
        <v>2</v>
      </c>
      <c r="AL185" s="85" t="s">
        <v>1092</v>
      </c>
      <c r="AM185" s="79" t="s">
        <v>1123</v>
      </c>
      <c r="AN185" s="79" t="b">
        <v>0</v>
      </c>
      <c r="AO185" s="85" t="s">
        <v>1037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v>2</v>
      </c>
      <c r="BE185" s="49">
        <v>4.761904761904762</v>
      </c>
      <c r="BF185" s="48">
        <v>2</v>
      </c>
      <c r="BG185" s="49">
        <v>4.761904761904762</v>
      </c>
      <c r="BH185" s="48">
        <v>0</v>
      </c>
      <c r="BI185" s="49">
        <v>0</v>
      </c>
      <c r="BJ185" s="48">
        <v>38</v>
      </c>
      <c r="BK185" s="49">
        <v>90.47619047619048</v>
      </c>
      <c r="BL185" s="48">
        <v>42</v>
      </c>
    </row>
    <row r="186" spans="1:64" ht="15">
      <c r="A186" s="64" t="s">
        <v>320</v>
      </c>
      <c r="B186" s="64" t="s">
        <v>319</v>
      </c>
      <c r="C186" s="65" t="s">
        <v>3354</v>
      </c>
      <c r="D186" s="66">
        <v>3</v>
      </c>
      <c r="E186" s="67" t="s">
        <v>132</v>
      </c>
      <c r="F186" s="68">
        <v>35</v>
      </c>
      <c r="G186" s="65"/>
      <c r="H186" s="69"/>
      <c r="I186" s="70"/>
      <c r="J186" s="70"/>
      <c r="K186" s="34" t="s">
        <v>65</v>
      </c>
      <c r="L186" s="77">
        <v>186</v>
      </c>
      <c r="M186" s="77"/>
      <c r="N186" s="72"/>
      <c r="O186" s="79" t="s">
        <v>391</v>
      </c>
      <c r="P186" s="81">
        <v>43510.616319444445</v>
      </c>
      <c r="Q186" s="79" t="s">
        <v>489</v>
      </c>
      <c r="R186" s="79"/>
      <c r="S186" s="79"/>
      <c r="T186" s="79"/>
      <c r="U186" s="79"/>
      <c r="V186" s="82" t="s">
        <v>757</v>
      </c>
      <c r="W186" s="81">
        <v>43510.616319444445</v>
      </c>
      <c r="X186" s="82" t="s">
        <v>888</v>
      </c>
      <c r="Y186" s="79"/>
      <c r="Z186" s="79"/>
      <c r="AA186" s="85" t="s">
        <v>1038</v>
      </c>
      <c r="AB186" s="79"/>
      <c r="AC186" s="79" t="b">
        <v>0</v>
      </c>
      <c r="AD186" s="79">
        <v>0</v>
      </c>
      <c r="AE186" s="85" t="s">
        <v>1092</v>
      </c>
      <c r="AF186" s="79" t="b">
        <v>0</v>
      </c>
      <c r="AG186" s="79" t="s">
        <v>1115</v>
      </c>
      <c r="AH186" s="79"/>
      <c r="AI186" s="85" t="s">
        <v>1092</v>
      </c>
      <c r="AJ186" s="79" t="b">
        <v>0</v>
      </c>
      <c r="AK186" s="79">
        <v>2</v>
      </c>
      <c r="AL186" s="85" t="s">
        <v>1037</v>
      </c>
      <c r="AM186" s="79" t="s">
        <v>1126</v>
      </c>
      <c r="AN186" s="79" t="b">
        <v>0</v>
      </c>
      <c r="AO186" s="85" t="s">
        <v>1037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2</v>
      </c>
      <c r="BE186" s="49">
        <v>9.523809523809524</v>
      </c>
      <c r="BF186" s="48">
        <v>1</v>
      </c>
      <c r="BG186" s="49">
        <v>4.761904761904762</v>
      </c>
      <c r="BH186" s="48">
        <v>0</v>
      </c>
      <c r="BI186" s="49">
        <v>0</v>
      </c>
      <c r="BJ186" s="48">
        <v>18</v>
      </c>
      <c r="BK186" s="49">
        <v>85.71428571428571</v>
      </c>
      <c r="BL186" s="48">
        <v>21</v>
      </c>
    </row>
    <row r="187" spans="1:64" ht="15">
      <c r="A187" s="64" t="s">
        <v>321</v>
      </c>
      <c r="B187" s="64" t="s">
        <v>319</v>
      </c>
      <c r="C187" s="65" t="s">
        <v>3354</v>
      </c>
      <c r="D187" s="66">
        <v>3</v>
      </c>
      <c r="E187" s="67" t="s">
        <v>132</v>
      </c>
      <c r="F187" s="68">
        <v>35</v>
      </c>
      <c r="G187" s="65"/>
      <c r="H187" s="69"/>
      <c r="I187" s="70"/>
      <c r="J187" s="70"/>
      <c r="K187" s="34" t="s">
        <v>65</v>
      </c>
      <c r="L187" s="77">
        <v>187</v>
      </c>
      <c r="M187" s="77"/>
      <c r="N187" s="72"/>
      <c r="O187" s="79" t="s">
        <v>391</v>
      </c>
      <c r="P187" s="81">
        <v>43510.636655092596</v>
      </c>
      <c r="Q187" s="79" t="s">
        <v>489</v>
      </c>
      <c r="R187" s="79"/>
      <c r="S187" s="79"/>
      <c r="T187" s="79"/>
      <c r="U187" s="79"/>
      <c r="V187" s="82" t="s">
        <v>758</v>
      </c>
      <c r="W187" s="81">
        <v>43510.636655092596</v>
      </c>
      <c r="X187" s="82" t="s">
        <v>889</v>
      </c>
      <c r="Y187" s="79"/>
      <c r="Z187" s="79"/>
      <c r="AA187" s="85" t="s">
        <v>1039</v>
      </c>
      <c r="AB187" s="79"/>
      <c r="AC187" s="79" t="b">
        <v>0</v>
      </c>
      <c r="AD187" s="79">
        <v>0</v>
      </c>
      <c r="AE187" s="85" t="s">
        <v>1092</v>
      </c>
      <c r="AF187" s="79" t="b">
        <v>0</v>
      </c>
      <c r="AG187" s="79" t="s">
        <v>1115</v>
      </c>
      <c r="AH187" s="79"/>
      <c r="AI187" s="85" t="s">
        <v>1092</v>
      </c>
      <c r="AJ187" s="79" t="b">
        <v>0</v>
      </c>
      <c r="AK187" s="79">
        <v>2</v>
      </c>
      <c r="AL187" s="85" t="s">
        <v>1037</v>
      </c>
      <c r="AM187" s="79" t="s">
        <v>1124</v>
      </c>
      <c r="AN187" s="79" t="b">
        <v>0</v>
      </c>
      <c r="AO187" s="85" t="s">
        <v>1037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v>2</v>
      </c>
      <c r="BE187" s="49">
        <v>9.523809523809524</v>
      </c>
      <c r="BF187" s="48">
        <v>1</v>
      </c>
      <c r="BG187" s="49">
        <v>4.761904761904762</v>
      </c>
      <c r="BH187" s="48">
        <v>0</v>
      </c>
      <c r="BI187" s="49">
        <v>0</v>
      </c>
      <c r="BJ187" s="48">
        <v>18</v>
      </c>
      <c r="BK187" s="49">
        <v>85.71428571428571</v>
      </c>
      <c r="BL187" s="48">
        <v>21</v>
      </c>
    </row>
    <row r="188" spans="1:64" ht="15">
      <c r="A188" s="64" t="s">
        <v>322</v>
      </c>
      <c r="B188" s="64" t="s">
        <v>322</v>
      </c>
      <c r="C188" s="65" t="s">
        <v>3354</v>
      </c>
      <c r="D188" s="66">
        <v>3</v>
      </c>
      <c r="E188" s="67" t="s">
        <v>132</v>
      </c>
      <c r="F188" s="68">
        <v>35</v>
      </c>
      <c r="G188" s="65"/>
      <c r="H188" s="69"/>
      <c r="I188" s="70"/>
      <c r="J188" s="70"/>
      <c r="K188" s="34" t="s">
        <v>65</v>
      </c>
      <c r="L188" s="77">
        <v>188</v>
      </c>
      <c r="M188" s="77"/>
      <c r="N188" s="72"/>
      <c r="O188" s="79" t="s">
        <v>176</v>
      </c>
      <c r="P188" s="81">
        <v>43510.77596064815</v>
      </c>
      <c r="Q188" s="79" t="s">
        <v>490</v>
      </c>
      <c r="R188" s="82" t="s">
        <v>559</v>
      </c>
      <c r="S188" s="79" t="s">
        <v>601</v>
      </c>
      <c r="T188" s="79"/>
      <c r="U188" s="79"/>
      <c r="V188" s="82" t="s">
        <v>759</v>
      </c>
      <c r="W188" s="81">
        <v>43510.77596064815</v>
      </c>
      <c r="X188" s="82" t="s">
        <v>890</v>
      </c>
      <c r="Y188" s="79"/>
      <c r="Z188" s="79"/>
      <c r="AA188" s="85" t="s">
        <v>1040</v>
      </c>
      <c r="AB188" s="79"/>
      <c r="AC188" s="79" t="b">
        <v>0</v>
      </c>
      <c r="AD188" s="79">
        <v>0</v>
      </c>
      <c r="AE188" s="85" t="s">
        <v>1092</v>
      </c>
      <c r="AF188" s="79" t="b">
        <v>0</v>
      </c>
      <c r="AG188" s="79" t="s">
        <v>1115</v>
      </c>
      <c r="AH188" s="79"/>
      <c r="AI188" s="85" t="s">
        <v>1092</v>
      </c>
      <c r="AJ188" s="79" t="b">
        <v>0</v>
      </c>
      <c r="AK188" s="79">
        <v>0</v>
      </c>
      <c r="AL188" s="85" t="s">
        <v>1092</v>
      </c>
      <c r="AM188" s="79" t="s">
        <v>1126</v>
      </c>
      <c r="AN188" s="79" t="b">
        <v>0</v>
      </c>
      <c r="AO188" s="85" t="s">
        <v>1040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11</v>
      </c>
      <c r="BK188" s="49">
        <v>100</v>
      </c>
      <c r="BL188" s="48">
        <v>11</v>
      </c>
    </row>
    <row r="189" spans="1:64" ht="15">
      <c r="A189" s="64" t="s">
        <v>323</v>
      </c>
      <c r="B189" s="64" t="s">
        <v>323</v>
      </c>
      <c r="C189" s="65" t="s">
        <v>3354</v>
      </c>
      <c r="D189" s="66">
        <v>3</v>
      </c>
      <c r="E189" s="67" t="s">
        <v>132</v>
      </c>
      <c r="F189" s="68">
        <v>35</v>
      </c>
      <c r="G189" s="65"/>
      <c r="H189" s="69"/>
      <c r="I189" s="70"/>
      <c r="J189" s="70"/>
      <c r="K189" s="34" t="s">
        <v>65</v>
      </c>
      <c r="L189" s="77">
        <v>189</v>
      </c>
      <c r="M189" s="77"/>
      <c r="N189" s="72"/>
      <c r="O189" s="79" t="s">
        <v>176</v>
      </c>
      <c r="P189" s="81">
        <v>43510.85430555556</v>
      </c>
      <c r="Q189" s="82" t="s">
        <v>491</v>
      </c>
      <c r="R189" s="82" t="s">
        <v>554</v>
      </c>
      <c r="S189" s="79" t="s">
        <v>598</v>
      </c>
      <c r="T189" s="79"/>
      <c r="U189" s="79"/>
      <c r="V189" s="82" t="s">
        <v>760</v>
      </c>
      <c r="W189" s="81">
        <v>43510.85430555556</v>
      </c>
      <c r="X189" s="82" t="s">
        <v>891</v>
      </c>
      <c r="Y189" s="79"/>
      <c r="Z189" s="79"/>
      <c r="AA189" s="85" t="s">
        <v>1041</v>
      </c>
      <c r="AB189" s="79"/>
      <c r="AC189" s="79" t="b">
        <v>0</v>
      </c>
      <c r="AD189" s="79">
        <v>0</v>
      </c>
      <c r="AE189" s="85" t="s">
        <v>1092</v>
      </c>
      <c r="AF189" s="79" t="b">
        <v>0</v>
      </c>
      <c r="AG189" s="79" t="s">
        <v>1116</v>
      </c>
      <c r="AH189" s="79"/>
      <c r="AI189" s="85" t="s">
        <v>1092</v>
      </c>
      <c r="AJ189" s="79" t="b">
        <v>0</v>
      </c>
      <c r="AK189" s="79">
        <v>0</v>
      </c>
      <c r="AL189" s="85" t="s">
        <v>1092</v>
      </c>
      <c r="AM189" s="79" t="s">
        <v>1126</v>
      </c>
      <c r="AN189" s="79" t="b">
        <v>0</v>
      </c>
      <c r="AO189" s="85" t="s">
        <v>1041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0</v>
      </c>
      <c r="BK189" s="49">
        <v>0</v>
      </c>
      <c r="BL189" s="48">
        <v>0</v>
      </c>
    </row>
    <row r="190" spans="1:64" ht="15">
      <c r="A190" s="64" t="s">
        <v>324</v>
      </c>
      <c r="B190" s="64" t="s">
        <v>324</v>
      </c>
      <c r="C190" s="65" t="s">
        <v>3354</v>
      </c>
      <c r="D190" s="66">
        <v>3</v>
      </c>
      <c r="E190" s="67" t="s">
        <v>132</v>
      </c>
      <c r="F190" s="68">
        <v>35</v>
      </c>
      <c r="G190" s="65"/>
      <c r="H190" s="69"/>
      <c r="I190" s="70"/>
      <c r="J190" s="70"/>
      <c r="K190" s="34" t="s">
        <v>65</v>
      </c>
      <c r="L190" s="77">
        <v>190</v>
      </c>
      <c r="M190" s="77"/>
      <c r="N190" s="72"/>
      <c r="O190" s="79" t="s">
        <v>176</v>
      </c>
      <c r="P190" s="81">
        <v>43510.904861111114</v>
      </c>
      <c r="Q190" s="79" t="s">
        <v>492</v>
      </c>
      <c r="R190" s="82" t="s">
        <v>560</v>
      </c>
      <c r="S190" s="79" t="s">
        <v>602</v>
      </c>
      <c r="T190" s="79"/>
      <c r="U190" s="79"/>
      <c r="V190" s="82" t="s">
        <v>761</v>
      </c>
      <c r="W190" s="81">
        <v>43510.904861111114</v>
      </c>
      <c r="X190" s="82" t="s">
        <v>892</v>
      </c>
      <c r="Y190" s="79"/>
      <c r="Z190" s="79"/>
      <c r="AA190" s="85" t="s">
        <v>1042</v>
      </c>
      <c r="AB190" s="79"/>
      <c r="AC190" s="79" t="b">
        <v>0</v>
      </c>
      <c r="AD190" s="79">
        <v>0</v>
      </c>
      <c r="AE190" s="85" t="s">
        <v>1092</v>
      </c>
      <c r="AF190" s="79" t="b">
        <v>0</v>
      </c>
      <c r="AG190" s="79" t="s">
        <v>1115</v>
      </c>
      <c r="AH190" s="79"/>
      <c r="AI190" s="85" t="s">
        <v>1092</v>
      </c>
      <c r="AJ190" s="79" t="b">
        <v>0</v>
      </c>
      <c r="AK190" s="79">
        <v>0</v>
      </c>
      <c r="AL190" s="85" t="s">
        <v>1092</v>
      </c>
      <c r="AM190" s="79" t="s">
        <v>1128</v>
      </c>
      <c r="AN190" s="79" t="b">
        <v>0</v>
      </c>
      <c r="AO190" s="85" t="s">
        <v>1042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6</v>
      </c>
      <c r="BK190" s="49">
        <v>100</v>
      </c>
      <c r="BL190" s="48">
        <v>6</v>
      </c>
    </row>
    <row r="191" spans="1:64" ht="15">
      <c r="A191" s="64" t="s">
        <v>325</v>
      </c>
      <c r="B191" s="64" t="s">
        <v>319</v>
      </c>
      <c r="C191" s="65" t="s">
        <v>3354</v>
      </c>
      <c r="D191" s="66">
        <v>3</v>
      </c>
      <c r="E191" s="67" t="s">
        <v>132</v>
      </c>
      <c r="F191" s="68">
        <v>35</v>
      </c>
      <c r="G191" s="65"/>
      <c r="H191" s="69"/>
      <c r="I191" s="70"/>
      <c r="J191" s="70"/>
      <c r="K191" s="34" t="s">
        <v>65</v>
      </c>
      <c r="L191" s="77">
        <v>191</v>
      </c>
      <c r="M191" s="77"/>
      <c r="N191" s="72"/>
      <c r="O191" s="79" t="s">
        <v>391</v>
      </c>
      <c r="P191" s="81">
        <v>43511.20829861111</v>
      </c>
      <c r="Q191" s="79" t="s">
        <v>489</v>
      </c>
      <c r="R191" s="79"/>
      <c r="S191" s="79"/>
      <c r="T191" s="79"/>
      <c r="U191" s="79"/>
      <c r="V191" s="82" t="s">
        <v>762</v>
      </c>
      <c r="W191" s="81">
        <v>43511.20829861111</v>
      </c>
      <c r="X191" s="82" t="s">
        <v>893</v>
      </c>
      <c r="Y191" s="79"/>
      <c r="Z191" s="79"/>
      <c r="AA191" s="85" t="s">
        <v>1043</v>
      </c>
      <c r="AB191" s="79"/>
      <c r="AC191" s="79" t="b">
        <v>0</v>
      </c>
      <c r="AD191" s="79">
        <v>0</v>
      </c>
      <c r="AE191" s="85" t="s">
        <v>1092</v>
      </c>
      <c r="AF191" s="79" t="b">
        <v>0</v>
      </c>
      <c r="AG191" s="79" t="s">
        <v>1115</v>
      </c>
      <c r="AH191" s="79"/>
      <c r="AI191" s="85" t="s">
        <v>1092</v>
      </c>
      <c r="AJ191" s="79" t="b">
        <v>0</v>
      </c>
      <c r="AK191" s="79">
        <v>4</v>
      </c>
      <c r="AL191" s="85" t="s">
        <v>1037</v>
      </c>
      <c r="AM191" s="79" t="s">
        <v>1123</v>
      </c>
      <c r="AN191" s="79" t="b">
        <v>0</v>
      </c>
      <c r="AO191" s="85" t="s">
        <v>1037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2</v>
      </c>
      <c r="BE191" s="49">
        <v>9.523809523809524</v>
      </c>
      <c r="BF191" s="48">
        <v>1</v>
      </c>
      <c r="BG191" s="49">
        <v>4.761904761904762</v>
      </c>
      <c r="BH191" s="48">
        <v>0</v>
      </c>
      <c r="BI191" s="49">
        <v>0</v>
      </c>
      <c r="BJ191" s="48">
        <v>18</v>
      </c>
      <c r="BK191" s="49">
        <v>85.71428571428571</v>
      </c>
      <c r="BL191" s="48">
        <v>21</v>
      </c>
    </row>
    <row r="192" spans="1:64" ht="15">
      <c r="A192" s="64" t="s">
        <v>326</v>
      </c>
      <c r="B192" s="64" t="s">
        <v>326</v>
      </c>
      <c r="C192" s="65" t="s">
        <v>3354</v>
      </c>
      <c r="D192" s="66">
        <v>3</v>
      </c>
      <c r="E192" s="67" t="s">
        <v>132</v>
      </c>
      <c r="F192" s="68">
        <v>35</v>
      </c>
      <c r="G192" s="65"/>
      <c r="H192" s="69"/>
      <c r="I192" s="70"/>
      <c r="J192" s="70"/>
      <c r="K192" s="34" t="s">
        <v>65</v>
      </c>
      <c r="L192" s="77">
        <v>192</v>
      </c>
      <c r="M192" s="77"/>
      <c r="N192" s="72"/>
      <c r="O192" s="79" t="s">
        <v>176</v>
      </c>
      <c r="P192" s="81">
        <v>43511.23730324074</v>
      </c>
      <c r="Q192" s="79" t="s">
        <v>493</v>
      </c>
      <c r="R192" s="79"/>
      <c r="S192" s="79"/>
      <c r="T192" s="79" t="s">
        <v>630</v>
      </c>
      <c r="U192" s="82" t="s">
        <v>659</v>
      </c>
      <c r="V192" s="82" t="s">
        <v>659</v>
      </c>
      <c r="W192" s="81">
        <v>43511.23730324074</v>
      </c>
      <c r="X192" s="82" t="s">
        <v>894</v>
      </c>
      <c r="Y192" s="79"/>
      <c r="Z192" s="79"/>
      <c r="AA192" s="85" t="s">
        <v>1044</v>
      </c>
      <c r="AB192" s="79"/>
      <c r="AC192" s="79" t="b">
        <v>0</v>
      </c>
      <c r="AD192" s="79">
        <v>3</v>
      </c>
      <c r="AE192" s="85" t="s">
        <v>1092</v>
      </c>
      <c r="AF192" s="79" t="b">
        <v>0</v>
      </c>
      <c r="AG192" s="79" t="s">
        <v>1115</v>
      </c>
      <c r="AH192" s="79"/>
      <c r="AI192" s="85" t="s">
        <v>1092</v>
      </c>
      <c r="AJ192" s="79" t="b">
        <v>0</v>
      </c>
      <c r="AK192" s="79">
        <v>0</v>
      </c>
      <c r="AL192" s="85" t="s">
        <v>1092</v>
      </c>
      <c r="AM192" s="79" t="s">
        <v>1124</v>
      </c>
      <c r="AN192" s="79" t="b">
        <v>0</v>
      </c>
      <c r="AO192" s="85" t="s">
        <v>1044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4.166666666666667</v>
      </c>
      <c r="BF192" s="48">
        <v>0</v>
      </c>
      <c r="BG192" s="49">
        <v>0</v>
      </c>
      <c r="BH192" s="48">
        <v>0</v>
      </c>
      <c r="BI192" s="49">
        <v>0</v>
      </c>
      <c r="BJ192" s="48">
        <v>23</v>
      </c>
      <c r="BK192" s="49">
        <v>95.83333333333333</v>
      </c>
      <c r="BL192" s="48">
        <v>24</v>
      </c>
    </row>
    <row r="193" spans="1:64" ht="15">
      <c r="A193" s="64" t="s">
        <v>327</v>
      </c>
      <c r="B193" s="64" t="s">
        <v>327</v>
      </c>
      <c r="C193" s="65" t="s">
        <v>3355</v>
      </c>
      <c r="D193" s="66">
        <v>10</v>
      </c>
      <c r="E193" s="67" t="s">
        <v>136</v>
      </c>
      <c r="F193" s="68">
        <v>12</v>
      </c>
      <c r="G193" s="65"/>
      <c r="H193" s="69"/>
      <c r="I193" s="70"/>
      <c r="J193" s="70"/>
      <c r="K193" s="34" t="s">
        <v>65</v>
      </c>
      <c r="L193" s="77">
        <v>193</v>
      </c>
      <c r="M193" s="77"/>
      <c r="N193" s="72"/>
      <c r="O193" s="79" t="s">
        <v>176</v>
      </c>
      <c r="P193" s="81">
        <v>43504.284050925926</v>
      </c>
      <c r="Q193" s="79" t="s">
        <v>494</v>
      </c>
      <c r="R193" s="82" t="s">
        <v>561</v>
      </c>
      <c r="S193" s="79" t="s">
        <v>603</v>
      </c>
      <c r="T193" s="79"/>
      <c r="U193" s="79"/>
      <c r="V193" s="82" t="s">
        <v>763</v>
      </c>
      <c r="W193" s="81">
        <v>43504.284050925926</v>
      </c>
      <c r="X193" s="82" t="s">
        <v>895</v>
      </c>
      <c r="Y193" s="79"/>
      <c r="Z193" s="79"/>
      <c r="AA193" s="85" t="s">
        <v>1045</v>
      </c>
      <c r="AB193" s="79"/>
      <c r="AC193" s="79" t="b">
        <v>0</v>
      </c>
      <c r="AD193" s="79">
        <v>0</v>
      </c>
      <c r="AE193" s="85" t="s">
        <v>1092</v>
      </c>
      <c r="AF193" s="79" t="b">
        <v>0</v>
      </c>
      <c r="AG193" s="79" t="s">
        <v>1115</v>
      </c>
      <c r="AH193" s="79"/>
      <c r="AI193" s="85" t="s">
        <v>1092</v>
      </c>
      <c r="AJ193" s="79" t="b">
        <v>0</v>
      </c>
      <c r="AK193" s="79">
        <v>0</v>
      </c>
      <c r="AL193" s="85" t="s">
        <v>1092</v>
      </c>
      <c r="AM193" s="79" t="s">
        <v>1131</v>
      </c>
      <c r="AN193" s="79" t="b">
        <v>0</v>
      </c>
      <c r="AO193" s="85" t="s">
        <v>1045</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0</v>
      </c>
      <c r="BE193" s="49">
        <v>0</v>
      </c>
      <c r="BF193" s="48">
        <v>2</v>
      </c>
      <c r="BG193" s="49">
        <v>5.714285714285714</v>
      </c>
      <c r="BH193" s="48">
        <v>0</v>
      </c>
      <c r="BI193" s="49">
        <v>0</v>
      </c>
      <c r="BJ193" s="48">
        <v>33</v>
      </c>
      <c r="BK193" s="49">
        <v>94.28571428571429</v>
      </c>
      <c r="BL193" s="48">
        <v>35</v>
      </c>
    </row>
    <row r="194" spans="1:64" ht="15">
      <c r="A194" s="64" t="s">
        <v>327</v>
      </c>
      <c r="B194" s="64" t="s">
        <v>327</v>
      </c>
      <c r="C194" s="65" t="s">
        <v>3355</v>
      </c>
      <c r="D194" s="66">
        <v>10</v>
      </c>
      <c r="E194" s="67" t="s">
        <v>136</v>
      </c>
      <c r="F194" s="68">
        <v>12</v>
      </c>
      <c r="G194" s="65"/>
      <c r="H194" s="69"/>
      <c r="I194" s="70"/>
      <c r="J194" s="70"/>
      <c r="K194" s="34" t="s">
        <v>65</v>
      </c>
      <c r="L194" s="77">
        <v>194</v>
      </c>
      <c r="M194" s="77"/>
      <c r="N194" s="72"/>
      <c r="O194" s="79" t="s">
        <v>176</v>
      </c>
      <c r="P194" s="81">
        <v>43511.28439814815</v>
      </c>
      <c r="Q194" s="79" t="s">
        <v>495</v>
      </c>
      <c r="R194" s="79"/>
      <c r="S194" s="79"/>
      <c r="T194" s="79"/>
      <c r="U194" s="79"/>
      <c r="V194" s="82" t="s">
        <v>763</v>
      </c>
      <c r="W194" s="81">
        <v>43511.28439814815</v>
      </c>
      <c r="X194" s="82" t="s">
        <v>896</v>
      </c>
      <c r="Y194" s="79"/>
      <c r="Z194" s="79"/>
      <c r="AA194" s="85" t="s">
        <v>1046</v>
      </c>
      <c r="AB194" s="79"/>
      <c r="AC194" s="79" t="b">
        <v>0</v>
      </c>
      <c r="AD194" s="79">
        <v>0</v>
      </c>
      <c r="AE194" s="85" t="s">
        <v>1092</v>
      </c>
      <c r="AF194" s="79" t="b">
        <v>0</v>
      </c>
      <c r="AG194" s="79" t="s">
        <v>1115</v>
      </c>
      <c r="AH194" s="79"/>
      <c r="AI194" s="85" t="s">
        <v>1092</v>
      </c>
      <c r="AJ194" s="79" t="b">
        <v>0</v>
      </c>
      <c r="AK194" s="79">
        <v>1</v>
      </c>
      <c r="AL194" s="85" t="s">
        <v>1045</v>
      </c>
      <c r="AM194" s="79" t="s">
        <v>1131</v>
      </c>
      <c r="AN194" s="79" t="b">
        <v>0</v>
      </c>
      <c r="AO194" s="85" t="s">
        <v>1045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0</v>
      </c>
      <c r="BE194" s="49">
        <v>0</v>
      </c>
      <c r="BF194" s="48">
        <v>1</v>
      </c>
      <c r="BG194" s="49">
        <v>4.761904761904762</v>
      </c>
      <c r="BH194" s="48">
        <v>0</v>
      </c>
      <c r="BI194" s="49">
        <v>0</v>
      </c>
      <c r="BJ194" s="48">
        <v>20</v>
      </c>
      <c r="BK194" s="49">
        <v>95.23809523809524</v>
      </c>
      <c r="BL194" s="48">
        <v>21</v>
      </c>
    </row>
    <row r="195" spans="1:64" ht="15">
      <c r="A195" s="64" t="s">
        <v>328</v>
      </c>
      <c r="B195" s="64" t="s">
        <v>319</v>
      </c>
      <c r="C195" s="65" t="s">
        <v>3354</v>
      </c>
      <c r="D195" s="66">
        <v>3</v>
      </c>
      <c r="E195" s="67" t="s">
        <v>132</v>
      </c>
      <c r="F195" s="68">
        <v>35</v>
      </c>
      <c r="G195" s="65"/>
      <c r="H195" s="69"/>
      <c r="I195" s="70"/>
      <c r="J195" s="70"/>
      <c r="K195" s="34" t="s">
        <v>65</v>
      </c>
      <c r="L195" s="77">
        <v>195</v>
      </c>
      <c r="M195" s="77"/>
      <c r="N195" s="72"/>
      <c r="O195" s="79" t="s">
        <v>391</v>
      </c>
      <c r="P195" s="81">
        <v>43511.591840277775</v>
      </c>
      <c r="Q195" s="79" t="s">
        <v>489</v>
      </c>
      <c r="R195" s="79"/>
      <c r="S195" s="79"/>
      <c r="T195" s="79"/>
      <c r="U195" s="79"/>
      <c r="V195" s="82" t="s">
        <v>764</v>
      </c>
      <c r="W195" s="81">
        <v>43511.591840277775</v>
      </c>
      <c r="X195" s="82" t="s">
        <v>897</v>
      </c>
      <c r="Y195" s="79"/>
      <c r="Z195" s="79"/>
      <c r="AA195" s="85" t="s">
        <v>1047</v>
      </c>
      <c r="AB195" s="79"/>
      <c r="AC195" s="79" t="b">
        <v>0</v>
      </c>
      <c r="AD195" s="79">
        <v>0</v>
      </c>
      <c r="AE195" s="85" t="s">
        <v>1092</v>
      </c>
      <c r="AF195" s="79" t="b">
        <v>0</v>
      </c>
      <c r="AG195" s="79" t="s">
        <v>1115</v>
      </c>
      <c r="AH195" s="79"/>
      <c r="AI195" s="85" t="s">
        <v>1092</v>
      </c>
      <c r="AJ195" s="79" t="b">
        <v>0</v>
      </c>
      <c r="AK195" s="79">
        <v>4</v>
      </c>
      <c r="AL195" s="85" t="s">
        <v>1037</v>
      </c>
      <c r="AM195" s="79" t="s">
        <v>1126</v>
      </c>
      <c r="AN195" s="79" t="b">
        <v>0</v>
      </c>
      <c r="AO195" s="85" t="s">
        <v>1037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2</v>
      </c>
      <c r="BE195" s="49">
        <v>9.523809523809524</v>
      </c>
      <c r="BF195" s="48">
        <v>1</v>
      </c>
      <c r="BG195" s="49">
        <v>4.761904761904762</v>
      </c>
      <c r="BH195" s="48">
        <v>0</v>
      </c>
      <c r="BI195" s="49">
        <v>0</v>
      </c>
      <c r="BJ195" s="48">
        <v>18</v>
      </c>
      <c r="BK195" s="49">
        <v>85.71428571428571</v>
      </c>
      <c r="BL195" s="48">
        <v>21</v>
      </c>
    </row>
    <row r="196" spans="1:64" ht="15">
      <c r="A196" s="64" t="s">
        <v>329</v>
      </c>
      <c r="B196" s="64" t="s">
        <v>384</v>
      </c>
      <c r="C196" s="65" t="s">
        <v>3354</v>
      </c>
      <c r="D196" s="66">
        <v>3</v>
      </c>
      <c r="E196" s="67" t="s">
        <v>132</v>
      </c>
      <c r="F196" s="68">
        <v>35</v>
      </c>
      <c r="G196" s="65"/>
      <c r="H196" s="69"/>
      <c r="I196" s="70"/>
      <c r="J196" s="70"/>
      <c r="K196" s="34" t="s">
        <v>65</v>
      </c>
      <c r="L196" s="77">
        <v>196</v>
      </c>
      <c r="M196" s="77"/>
      <c r="N196" s="72"/>
      <c r="O196" s="79" t="s">
        <v>391</v>
      </c>
      <c r="P196" s="81">
        <v>43500.9699537037</v>
      </c>
      <c r="Q196" s="79" t="s">
        <v>496</v>
      </c>
      <c r="R196" s="82" t="s">
        <v>562</v>
      </c>
      <c r="S196" s="79" t="s">
        <v>604</v>
      </c>
      <c r="T196" s="79" t="s">
        <v>631</v>
      </c>
      <c r="U196" s="79"/>
      <c r="V196" s="82" t="s">
        <v>765</v>
      </c>
      <c r="W196" s="81">
        <v>43500.9699537037</v>
      </c>
      <c r="X196" s="82" t="s">
        <v>898</v>
      </c>
      <c r="Y196" s="79"/>
      <c r="Z196" s="79"/>
      <c r="AA196" s="85" t="s">
        <v>1048</v>
      </c>
      <c r="AB196" s="79"/>
      <c r="AC196" s="79" t="b">
        <v>0</v>
      </c>
      <c r="AD196" s="79">
        <v>0</v>
      </c>
      <c r="AE196" s="85" t="s">
        <v>1092</v>
      </c>
      <c r="AF196" s="79" t="b">
        <v>0</v>
      </c>
      <c r="AG196" s="79" t="s">
        <v>1115</v>
      </c>
      <c r="AH196" s="79"/>
      <c r="AI196" s="85" t="s">
        <v>1092</v>
      </c>
      <c r="AJ196" s="79" t="b">
        <v>0</v>
      </c>
      <c r="AK196" s="79">
        <v>0</v>
      </c>
      <c r="AL196" s="85" t="s">
        <v>1092</v>
      </c>
      <c r="AM196" s="79" t="s">
        <v>1130</v>
      </c>
      <c r="AN196" s="79" t="b">
        <v>0</v>
      </c>
      <c r="AO196" s="85" t="s">
        <v>1048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329</v>
      </c>
      <c r="B197" s="64" t="s">
        <v>385</v>
      </c>
      <c r="C197" s="65" t="s">
        <v>3354</v>
      </c>
      <c r="D197" s="66">
        <v>3</v>
      </c>
      <c r="E197" s="67" t="s">
        <v>132</v>
      </c>
      <c r="F197" s="68">
        <v>35</v>
      </c>
      <c r="G197" s="65"/>
      <c r="H197" s="69"/>
      <c r="I197" s="70"/>
      <c r="J197" s="70"/>
      <c r="K197" s="34" t="s">
        <v>65</v>
      </c>
      <c r="L197" s="77">
        <v>197</v>
      </c>
      <c r="M197" s="77"/>
      <c r="N197" s="72"/>
      <c r="O197" s="79" t="s">
        <v>391</v>
      </c>
      <c r="P197" s="81">
        <v>43500.9699537037</v>
      </c>
      <c r="Q197" s="79" t="s">
        <v>496</v>
      </c>
      <c r="R197" s="82" t="s">
        <v>562</v>
      </c>
      <c r="S197" s="79" t="s">
        <v>604</v>
      </c>
      <c r="T197" s="79" t="s">
        <v>631</v>
      </c>
      <c r="U197" s="79"/>
      <c r="V197" s="82" t="s">
        <v>765</v>
      </c>
      <c r="W197" s="81">
        <v>43500.9699537037</v>
      </c>
      <c r="X197" s="82" t="s">
        <v>898</v>
      </c>
      <c r="Y197" s="79"/>
      <c r="Z197" s="79"/>
      <c r="AA197" s="85" t="s">
        <v>1048</v>
      </c>
      <c r="AB197" s="79"/>
      <c r="AC197" s="79" t="b">
        <v>0</v>
      </c>
      <c r="AD197" s="79">
        <v>0</v>
      </c>
      <c r="AE197" s="85" t="s">
        <v>1092</v>
      </c>
      <c r="AF197" s="79" t="b">
        <v>0</v>
      </c>
      <c r="AG197" s="79" t="s">
        <v>1115</v>
      </c>
      <c r="AH197" s="79"/>
      <c r="AI197" s="85" t="s">
        <v>1092</v>
      </c>
      <c r="AJ197" s="79" t="b">
        <v>0</v>
      </c>
      <c r="AK197" s="79">
        <v>0</v>
      </c>
      <c r="AL197" s="85" t="s">
        <v>1092</v>
      </c>
      <c r="AM197" s="79" t="s">
        <v>1130</v>
      </c>
      <c r="AN197" s="79" t="b">
        <v>0</v>
      </c>
      <c r="AO197" s="85" t="s">
        <v>1048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1</v>
      </c>
      <c r="BE197" s="49">
        <v>11.11111111111111</v>
      </c>
      <c r="BF197" s="48">
        <v>0</v>
      </c>
      <c r="BG197" s="49">
        <v>0</v>
      </c>
      <c r="BH197" s="48">
        <v>0</v>
      </c>
      <c r="BI197" s="49">
        <v>0</v>
      </c>
      <c r="BJ197" s="48">
        <v>8</v>
      </c>
      <c r="BK197" s="49">
        <v>88.88888888888889</v>
      </c>
      <c r="BL197" s="48">
        <v>9</v>
      </c>
    </row>
    <row r="198" spans="1:64" ht="15">
      <c r="A198" s="64" t="s">
        <v>329</v>
      </c>
      <c r="B198" s="64" t="s">
        <v>386</v>
      </c>
      <c r="C198" s="65" t="s">
        <v>3354</v>
      </c>
      <c r="D198" s="66">
        <v>3</v>
      </c>
      <c r="E198" s="67" t="s">
        <v>132</v>
      </c>
      <c r="F198" s="68">
        <v>35</v>
      </c>
      <c r="G198" s="65"/>
      <c r="H198" s="69"/>
      <c r="I198" s="70"/>
      <c r="J198" s="70"/>
      <c r="K198" s="34" t="s">
        <v>65</v>
      </c>
      <c r="L198" s="77">
        <v>198</v>
      </c>
      <c r="M198" s="77"/>
      <c r="N198" s="72"/>
      <c r="O198" s="79" t="s">
        <v>391</v>
      </c>
      <c r="P198" s="81">
        <v>43501.89938657408</v>
      </c>
      <c r="Q198" s="79" t="s">
        <v>497</v>
      </c>
      <c r="R198" s="79" t="s">
        <v>563</v>
      </c>
      <c r="S198" s="79" t="s">
        <v>605</v>
      </c>
      <c r="T198" s="79" t="s">
        <v>632</v>
      </c>
      <c r="U198" s="79"/>
      <c r="V198" s="82" t="s">
        <v>765</v>
      </c>
      <c r="W198" s="81">
        <v>43501.89938657408</v>
      </c>
      <c r="X198" s="82" t="s">
        <v>899</v>
      </c>
      <c r="Y198" s="79"/>
      <c r="Z198" s="79"/>
      <c r="AA198" s="85" t="s">
        <v>1049</v>
      </c>
      <c r="AB198" s="79"/>
      <c r="AC198" s="79" t="b">
        <v>0</v>
      </c>
      <c r="AD198" s="79">
        <v>0</v>
      </c>
      <c r="AE198" s="85" t="s">
        <v>1112</v>
      </c>
      <c r="AF198" s="79" t="b">
        <v>0</v>
      </c>
      <c r="AG198" s="79" t="s">
        <v>1115</v>
      </c>
      <c r="AH198" s="79"/>
      <c r="AI198" s="85" t="s">
        <v>1092</v>
      </c>
      <c r="AJ198" s="79" t="b">
        <v>0</v>
      </c>
      <c r="AK198" s="79">
        <v>0</v>
      </c>
      <c r="AL198" s="85" t="s">
        <v>1092</v>
      </c>
      <c r="AM198" s="79" t="s">
        <v>1130</v>
      </c>
      <c r="AN198" s="79" t="b">
        <v>0</v>
      </c>
      <c r="AO198" s="85" t="s">
        <v>1049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3.3333333333333335</v>
      </c>
      <c r="BF198" s="48">
        <v>0</v>
      </c>
      <c r="BG198" s="49">
        <v>0</v>
      </c>
      <c r="BH198" s="48">
        <v>0</v>
      </c>
      <c r="BI198" s="49">
        <v>0</v>
      </c>
      <c r="BJ198" s="48">
        <v>29</v>
      </c>
      <c r="BK198" s="49">
        <v>96.66666666666667</v>
      </c>
      <c r="BL198" s="48">
        <v>30</v>
      </c>
    </row>
    <row r="199" spans="1:64" ht="15">
      <c r="A199" s="64" t="s">
        <v>329</v>
      </c>
      <c r="B199" s="64" t="s">
        <v>370</v>
      </c>
      <c r="C199" s="65" t="s">
        <v>3355</v>
      </c>
      <c r="D199" s="66">
        <v>10</v>
      </c>
      <c r="E199" s="67" t="s">
        <v>136</v>
      </c>
      <c r="F199" s="68">
        <v>12</v>
      </c>
      <c r="G199" s="65"/>
      <c r="H199" s="69"/>
      <c r="I199" s="70"/>
      <c r="J199" s="70"/>
      <c r="K199" s="34" t="s">
        <v>65</v>
      </c>
      <c r="L199" s="77">
        <v>199</v>
      </c>
      <c r="M199" s="77"/>
      <c r="N199" s="72"/>
      <c r="O199" s="79" t="s">
        <v>391</v>
      </c>
      <c r="P199" s="81">
        <v>43500.984606481485</v>
      </c>
      <c r="Q199" s="79" t="s">
        <v>498</v>
      </c>
      <c r="R199" s="79"/>
      <c r="S199" s="79"/>
      <c r="T199" s="79" t="s">
        <v>633</v>
      </c>
      <c r="U199" s="79"/>
      <c r="V199" s="82" t="s">
        <v>765</v>
      </c>
      <c r="W199" s="81">
        <v>43500.984606481485</v>
      </c>
      <c r="X199" s="82" t="s">
        <v>900</v>
      </c>
      <c r="Y199" s="79"/>
      <c r="Z199" s="79"/>
      <c r="AA199" s="85" t="s">
        <v>1050</v>
      </c>
      <c r="AB199" s="79"/>
      <c r="AC199" s="79" t="b">
        <v>0</v>
      </c>
      <c r="AD199" s="79">
        <v>0</v>
      </c>
      <c r="AE199" s="85" t="s">
        <v>1092</v>
      </c>
      <c r="AF199" s="79" t="b">
        <v>0</v>
      </c>
      <c r="AG199" s="79" t="s">
        <v>1115</v>
      </c>
      <c r="AH199" s="79"/>
      <c r="AI199" s="85" t="s">
        <v>1092</v>
      </c>
      <c r="AJ199" s="79" t="b">
        <v>0</v>
      </c>
      <c r="AK199" s="79">
        <v>0</v>
      </c>
      <c r="AL199" s="85" t="s">
        <v>1092</v>
      </c>
      <c r="AM199" s="79" t="s">
        <v>1126</v>
      </c>
      <c r="AN199" s="79" t="b">
        <v>0</v>
      </c>
      <c r="AO199" s="85" t="s">
        <v>1050</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2</v>
      </c>
      <c r="BD199" s="48">
        <v>3</v>
      </c>
      <c r="BE199" s="49">
        <v>8.571428571428571</v>
      </c>
      <c r="BF199" s="48">
        <v>0</v>
      </c>
      <c r="BG199" s="49">
        <v>0</v>
      </c>
      <c r="BH199" s="48">
        <v>0</v>
      </c>
      <c r="BI199" s="49">
        <v>0</v>
      </c>
      <c r="BJ199" s="48">
        <v>32</v>
      </c>
      <c r="BK199" s="49">
        <v>91.42857142857143</v>
      </c>
      <c r="BL199" s="48">
        <v>35</v>
      </c>
    </row>
    <row r="200" spans="1:64" ht="15">
      <c r="A200" s="64" t="s">
        <v>329</v>
      </c>
      <c r="B200" s="64" t="s">
        <v>370</v>
      </c>
      <c r="C200" s="65" t="s">
        <v>3355</v>
      </c>
      <c r="D200" s="66">
        <v>10</v>
      </c>
      <c r="E200" s="67" t="s">
        <v>136</v>
      </c>
      <c r="F200" s="68">
        <v>12</v>
      </c>
      <c r="G200" s="65"/>
      <c r="H200" s="69"/>
      <c r="I200" s="70"/>
      <c r="J200" s="70"/>
      <c r="K200" s="34" t="s">
        <v>65</v>
      </c>
      <c r="L200" s="77">
        <v>200</v>
      </c>
      <c r="M200" s="77"/>
      <c r="N200" s="72"/>
      <c r="O200" s="79" t="s">
        <v>391</v>
      </c>
      <c r="P200" s="81">
        <v>43503.704988425925</v>
      </c>
      <c r="Q200" s="79" t="s">
        <v>499</v>
      </c>
      <c r="R200" s="79"/>
      <c r="S200" s="79"/>
      <c r="T200" s="79" t="s">
        <v>634</v>
      </c>
      <c r="U200" s="79"/>
      <c r="V200" s="82" t="s">
        <v>765</v>
      </c>
      <c r="W200" s="81">
        <v>43503.704988425925</v>
      </c>
      <c r="X200" s="82" t="s">
        <v>901</v>
      </c>
      <c r="Y200" s="79"/>
      <c r="Z200" s="79"/>
      <c r="AA200" s="85" t="s">
        <v>1051</v>
      </c>
      <c r="AB200" s="79"/>
      <c r="AC200" s="79" t="b">
        <v>0</v>
      </c>
      <c r="AD200" s="79">
        <v>0</v>
      </c>
      <c r="AE200" s="85" t="s">
        <v>1112</v>
      </c>
      <c r="AF200" s="79" t="b">
        <v>0</v>
      </c>
      <c r="AG200" s="79" t="s">
        <v>1115</v>
      </c>
      <c r="AH200" s="79"/>
      <c r="AI200" s="85" t="s">
        <v>1092</v>
      </c>
      <c r="AJ200" s="79" t="b">
        <v>0</v>
      </c>
      <c r="AK200" s="79">
        <v>0</v>
      </c>
      <c r="AL200" s="85" t="s">
        <v>1092</v>
      </c>
      <c r="AM200" s="79" t="s">
        <v>1130</v>
      </c>
      <c r="AN200" s="79" t="b">
        <v>0</v>
      </c>
      <c r="AO200" s="85" t="s">
        <v>1051</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v>2</v>
      </c>
      <c r="BE200" s="49">
        <v>4.545454545454546</v>
      </c>
      <c r="BF200" s="48">
        <v>0</v>
      </c>
      <c r="BG200" s="49">
        <v>0</v>
      </c>
      <c r="BH200" s="48">
        <v>0</v>
      </c>
      <c r="BI200" s="49">
        <v>0</v>
      </c>
      <c r="BJ200" s="48">
        <v>42</v>
      </c>
      <c r="BK200" s="49">
        <v>95.45454545454545</v>
      </c>
      <c r="BL200" s="48">
        <v>44</v>
      </c>
    </row>
    <row r="201" spans="1:64" ht="15">
      <c r="A201" s="64" t="s">
        <v>329</v>
      </c>
      <c r="B201" s="64" t="s">
        <v>370</v>
      </c>
      <c r="C201" s="65" t="s">
        <v>3355</v>
      </c>
      <c r="D201" s="66">
        <v>10</v>
      </c>
      <c r="E201" s="67" t="s">
        <v>136</v>
      </c>
      <c r="F201" s="68">
        <v>12</v>
      </c>
      <c r="G201" s="65"/>
      <c r="H201" s="69"/>
      <c r="I201" s="70"/>
      <c r="J201" s="70"/>
      <c r="K201" s="34" t="s">
        <v>65</v>
      </c>
      <c r="L201" s="77">
        <v>201</v>
      </c>
      <c r="M201" s="77"/>
      <c r="N201" s="72"/>
      <c r="O201" s="79" t="s">
        <v>391</v>
      </c>
      <c r="P201" s="81">
        <v>43503.92438657407</v>
      </c>
      <c r="Q201" s="79" t="s">
        <v>500</v>
      </c>
      <c r="R201" s="82" t="s">
        <v>564</v>
      </c>
      <c r="S201" s="79" t="s">
        <v>606</v>
      </c>
      <c r="T201" s="79" t="s">
        <v>635</v>
      </c>
      <c r="U201" s="82" t="s">
        <v>660</v>
      </c>
      <c r="V201" s="82" t="s">
        <v>660</v>
      </c>
      <c r="W201" s="81">
        <v>43503.92438657407</v>
      </c>
      <c r="X201" s="82" t="s">
        <v>902</v>
      </c>
      <c r="Y201" s="79"/>
      <c r="Z201" s="79"/>
      <c r="AA201" s="85" t="s">
        <v>1052</v>
      </c>
      <c r="AB201" s="79"/>
      <c r="AC201" s="79" t="b">
        <v>0</v>
      </c>
      <c r="AD201" s="79">
        <v>1</v>
      </c>
      <c r="AE201" s="85" t="s">
        <v>1092</v>
      </c>
      <c r="AF201" s="79" t="b">
        <v>0</v>
      </c>
      <c r="AG201" s="79" t="s">
        <v>1115</v>
      </c>
      <c r="AH201" s="79"/>
      <c r="AI201" s="85" t="s">
        <v>1092</v>
      </c>
      <c r="AJ201" s="79" t="b">
        <v>0</v>
      </c>
      <c r="AK201" s="79">
        <v>0</v>
      </c>
      <c r="AL201" s="85" t="s">
        <v>1092</v>
      </c>
      <c r="AM201" s="79" t="s">
        <v>1130</v>
      </c>
      <c r="AN201" s="79" t="b">
        <v>0</v>
      </c>
      <c r="AO201" s="85" t="s">
        <v>1052</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24</v>
      </c>
      <c r="BK201" s="49">
        <v>100</v>
      </c>
      <c r="BL201" s="48">
        <v>24</v>
      </c>
    </row>
    <row r="202" spans="1:64" ht="15">
      <c r="A202" s="64" t="s">
        <v>330</v>
      </c>
      <c r="B202" s="64" t="s">
        <v>351</v>
      </c>
      <c r="C202" s="65" t="s">
        <v>3354</v>
      </c>
      <c r="D202" s="66">
        <v>3</v>
      </c>
      <c r="E202" s="67" t="s">
        <v>132</v>
      </c>
      <c r="F202" s="68">
        <v>35</v>
      </c>
      <c r="G202" s="65"/>
      <c r="H202" s="69"/>
      <c r="I202" s="70"/>
      <c r="J202" s="70"/>
      <c r="K202" s="34" t="s">
        <v>65</v>
      </c>
      <c r="L202" s="77">
        <v>202</v>
      </c>
      <c r="M202" s="77"/>
      <c r="N202" s="72"/>
      <c r="O202" s="79" t="s">
        <v>391</v>
      </c>
      <c r="P202" s="81">
        <v>43504.076828703706</v>
      </c>
      <c r="Q202" s="79" t="s">
        <v>501</v>
      </c>
      <c r="R202" s="79" t="s">
        <v>565</v>
      </c>
      <c r="S202" s="79" t="s">
        <v>582</v>
      </c>
      <c r="T202" s="79" t="s">
        <v>636</v>
      </c>
      <c r="U202" s="79"/>
      <c r="V202" s="82" t="s">
        <v>766</v>
      </c>
      <c r="W202" s="81">
        <v>43504.076828703706</v>
      </c>
      <c r="X202" s="82" t="s">
        <v>903</v>
      </c>
      <c r="Y202" s="79"/>
      <c r="Z202" s="79"/>
      <c r="AA202" s="85" t="s">
        <v>1053</v>
      </c>
      <c r="AB202" s="79"/>
      <c r="AC202" s="79" t="b">
        <v>0</v>
      </c>
      <c r="AD202" s="79">
        <v>2</v>
      </c>
      <c r="AE202" s="85" t="s">
        <v>1092</v>
      </c>
      <c r="AF202" s="79" t="b">
        <v>0</v>
      </c>
      <c r="AG202" s="79" t="s">
        <v>1115</v>
      </c>
      <c r="AH202" s="79"/>
      <c r="AI202" s="85" t="s">
        <v>1092</v>
      </c>
      <c r="AJ202" s="79" t="b">
        <v>0</v>
      </c>
      <c r="AK202" s="79">
        <v>3</v>
      </c>
      <c r="AL202" s="85" t="s">
        <v>1092</v>
      </c>
      <c r="AM202" s="79" t="s">
        <v>1126</v>
      </c>
      <c r="AN202" s="79" t="b">
        <v>0</v>
      </c>
      <c r="AO202" s="85" t="s">
        <v>1053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329</v>
      </c>
      <c r="B203" s="64" t="s">
        <v>351</v>
      </c>
      <c r="C203" s="65" t="s">
        <v>3355</v>
      </c>
      <c r="D203" s="66">
        <v>10</v>
      </c>
      <c r="E203" s="67" t="s">
        <v>136</v>
      </c>
      <c r="F203" s="68">
        <v>12</v>
      </c>
      <c r="G203" s="65"/>
      <c r="H203" s="69"/>
      <c r="I203" s="70"/>
      <c r="J203" s="70"/>
      <c r="K203" s="34" t="s">
        <v>65</v>
      </c>
      <c r="L203" s="77">
        <v>203</v>
      </c>
      <c r="M203" s="77"/>
      <c r="N203" s="72"/>
      <c r="O203" s="79" t="s">
        <v>391</v>
      </c>
      <c r="P203" s="81">
        <v>43500.984606481485</v>
      </c>
      <c r="Q203" s="79" t="s">
        <v>498</v>
      </c>
      <c r="R203" s="79"/>
      <c r="S203" s="79"/>
      <c r="T203" s="79" t="s">
        <v>633</v>
      </c>
      <c r="U203" s="79"/>
      <c r="V203" s="82" t="s">
        <v>765</v>
      </c>
      <c r="W203" s="81">
        <v>43500.984606481485</v>
      </c>
      <c r="X203" s="82" t="s">
        <v>900</v>
      </c>
      <c r="Y203" s="79"/>
      <c r="Z203" s="79"/>
      <c r="AA203" s="85" t="s">
        <v>1050</v>
      </c>
      <c r="AB203" s="79"/>
      <c r="AC203" s="79" t="b">
        <v>0</v>
      </c>
      <c r="AD203" s="79">
        <v>0</v>
      </c>
      <c r="AE203" s="85" t="s">
        <v>1092</v>
      </c>
      <c r="AF203" s="79" t="b">
        <v>0</v>
      </c>
      <c r="AG203" s="79" t="s">
        <v>1115</v>
      </c>
      <c r="AH203" s="79"/>
      <c r="AI203" s="85" t="s">
        <v>1092</v>
      </c>
      <c r="AJ203" s="79" t="b">
        <v>0</v>
      </c>
      <c r="AK203" s="79">
        <v>0</v>
      </c>
      <c r="AL203" s="85" t="s">
        <v>1092</v>
      </c>
      <c r="AM203" s="79" t="s">
        <v>1126</v>
      </c>
      <c r="AN203" s="79" t="b">
        <v>0</v>
      </c>
      <c r="AO203" s="85" t="s">
        <v>1050</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329</v>
      </c>
      <c r="B204" s="64" t="s">
        <v>351</v>
      </c>
      <c r="C204" s="65" t="s">
        <v>3355</v>
      </c>
      <c r="D204" s="66">
        <v>10</v>
      </c>
      <c r="E204" s="67" t="s">
        <v>136</v>
      </c>
      <c r="F204" s="68">
        <v>12</v>
      </c>
      <c r="G204" s="65"/>
      <c r="H204" s="69"/>
      <c r="I204" s="70"/>
      <c r="J204" s="70"/>
      <c r="K204" s="34" t="s">
        <v>65</v>
      </c>
      <c r="L204" s="77">
        <v>204</v>
      </c>
      <c r="M204" s="77"/>
      <c r="N204" s="72"/>
      <c r="O204" s="79" t="s">
        <v>391</v>
      </c>
      <c r="P204" s="81">
        <v>43503.704988425925</v>
      </c>
      <c r="Q204" s="79" t="s">
        <v>499</v>
      </c>
      <c r="R204" s="79"/>
      <c r="S204" s="79"/>
      <c r="T204" s="79" t="s">
        <v>634</v>
      </c>
      <c r="U204" s="79"/>
      <c r="V204" s="82" t="s">
        <v>765</v>
      </c>
      <c r="W204" s="81">
        <v>43503.704988425925</v>
      </c>
      <c r="X204" s="82" t="s">
        <v>901</v>
      </c>
      <c r="Y204" s="79"/>
      <c r="Z204" s="79"/>
      <c r="AA204" s="85" t="s">
        <v>1051</v>
      </c>
      <c r="AB204" s="79"/>
      <c r="AC204" s="79" t="b">
        <v>0</v>
      </c>
      <c r="AD204" s="79">
        <v>0</v>
      </c>
      <c r="AE204" s="85" t="s">
        <v>1112</v>
      </c>
      <c r="AF204" s="79" t="b">
        <v>0</v>
      </c>
      <c r="AG204" s="79" t="s">
        <v>1115</v>
      </c>
      <c r="AH204" s="79"/>
      <c r="AI204" s="85" t="s">
        <v>1092</v>
      </c>
      <c r="AJ204" s="79" t="b">
        <v>0</v>
      </c>
      <c r="AK204" s="79">
        <v>0</v>
      </c>
      <c r="AL204" s="85" t="s">
        <v>1092</v>
      </c>
      <c r="AM204" s="79" t="s">
        <v>1130</v>
      </c>
      <c r="AN204" s="79" t="b">
        <v>0</v>
      </c>
      <c r="AO204" s="85" t="s">
        <v>1051</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329</v>
      </c>
      <c r="B205" s="64" t="s">
        <v>351</v>
      </c>
      <c r="C205" s="65" t="s">
        <v>3355</v>
      </c>
      <c r="D205" s="66">
        <v>10</v>
      </c>
      <c r="E205" s="67" t="s">
        <v>136</v>
      </c>
      <c r="F205" s="68">
        <v>12</v>
      </c>
      <c r="G205" s="65"/>
      <c r="H205" s="69"/>
      <c r="I205" s="70"/>
      <c r="J205" s="70"/>
      <c r="K205" s="34" t="s">
        <v>65</v>
      </c>
      <c r="L205" s="77">
        <v>205</v>
      </c>
      <c r="M205" s="77"/>
      <c r="N205" s="72"/>
      <c r="O205" s="79" t="s">
        <v>391</v>
      </c>
      <c r="P205" s="81">
        <v>43503.92438657407</v>
      </c>
      <c r="Q205" s="79" t="s">
        <v>500</v>
      </c>
      <c r="R205" s="82" t="s">
        <v>564</v>
      </c>
      <c r="S205" s="79" t="s">
        <v>606</v>
      </c>
      <c r="T205" s="79" t="s">
        <v>635</v>
      </c>
      <c r="U205" s="82" t="s">
        <v>660</v>
      </c>
      <c r="V205" s="82" t="s">
        <v>660</v>
      </c>
      <c r="W205" s="81">
        <v>43503.92438657407</v>
      </c>
      <c r="X205" s="82" t="s">
        <v>902</v>
      </c>
      <c r="Y205" s="79"/>
      <c r="Z205" s="79"/>
      <c r="AA205" s="85" t="s">
        <v>1052</v>
      </c>
      <c r="AB205" s="79"/>
      <c r="AC205" s="79" t="b">
        <v>0</v>
      </c>
      <c r="AD205" s="79">
        <v>1</v>
      </c>
      <c r="AE205" s="85" t="s">
        <v>1092</v>
      </c>
      <c r="AF205" s="79" t="b">
        <v>0</v>
      </c>
      <c r="AG205" s="79" t="s">
        <v>1115</v>
      </c>
      <c r="AH205" s="79"/>
      <c r="AI205" s="85" t="s">
        <v>1092</v>
      </c>
      <c r="AJ205" s="79" t="b">
        <v>0</v>
      </c>
      <c r="AK205" s="79">
        <v>0</v>
      </c>
      <c r="AL205" s="85" t="s">
        <v>1092</v>
      </c>
      <c r="AM205" s="79" t="s">
        <v>1130</v>
      </c>
      <c r="AN205" s="79" t="b">
        <v>0</v>
      </c>
      <c r="AO205" s="85" t="s">
        <v>1052</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331</v>
      </c>
      <c r="B206" s="64" t="s">
        <v>331</v>
      </c>
      <c r="C206" s="65" t="s">
        <v>3354</v>
      </c>
      <c r="D206" s="66">
        <v>3</v>
      </c>
      <c r="E206" s="67" t="s">
        <v>132</v>
      </c>
      <c r="F206" s="68">
        <v>35</v>
      </c>
      <c r="G206" s="65"/>
      <c r="H206" s="69"/>
      <c r="I206" s="70"/>
      <c r="J206" s="70"/>
      <c r="K206" s="34" t="s">
        <v>65</v>
      </c>
      <c r="L206" s="77">
        <v>206</v>
      </c>
      <c r="M206" s="77"/>
      <c r="N206" s="72"/>
      <c r="O206" s="79" t="s">
        <v>176</v>
      </c>
      <c r="P206" s="81">
        <v>43503.993784722225</v>
      </c>
      <c r="Q206" s="79" t="s">
        <v>502</v>
      </c>
      <c r="R206" s="82" t="s">
        <v>535</v>
      </c>
      <c r="S206" s="79" t="s">
        <v>582</v>
      </c>
      <c r="T206" s="79"/>
      <c r="U206" s="79"/>
      <c r="V206" s="82" t="s">
        <v>767</v>
      </c>
      <c r="W206" s="81">
        <v>43503.993784722225</v>
      </c>
      <c r="X206" s="82" t="s">
        <v>904</v>
      </c>
      <c r="Y206" s="79"/>
      <c r="Z206" s="79"/>
      <c r="AA206" s="85" t="s">
        <v>1054</v>
      </c>
      <c r="AB206" s="79"/>
      <c r="AC206" s="79" t="b">
        <v>0</v>
      </c>
      <c r="AD206" s="79">
        <v>0</v>
      </c>
      <c r="AE206" s="85" t="s">
        <v>1092</v>
      </c>
      <c r="AF206" s="79" t="b">
        <v>0</v>
      </c>
      <c r="AG206" s="79" t="s">
        <v>1115</v>
      </c>
      <c r="AH206" s="79"/>
      <c r="AI206" s="85" t="s">
        <v>1092</v>
      </c>
      <c r="AJ206" s="79" t="b">
        <v>0</v>
      </c>
      <c r="AK206" s="79">
        <v>0</v>
      </c>
      <c r="AL206" s="85" t="s">
        <v>1092</v>
      </c>
      <c r="AM206" s="79" t="s">
        <v>1122</v>
      </c>
      <c r="AN206" s="79" t="b">
        <v>0</v>
      </c>
      <c r="AO206" s="85" t="s">
        <v>1054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1</v>
      </c>
      <c r="BG206" s="49">
        <v>8.333333333333334</v>
      </c>
      <c r="BH206" s="48">
        <v>0</v>
      </c>
      <c r="BI206" s="49">
        <v>0</v>
      </c>
      <c r="BJ206" s="48">
        <v>11</v>
      </c>
      <c r="BK206" s="49">
        <v>91.66666666666667</v>
      </c>
      <c r="BL206" s="48">
        <v>12</v>
      </c>
    </row>
    <row r="207" spans="1:64" ht="15">
      <c r="A207" s="64" t="s">
        <v>329</v>
      </c>
      <c r="B207" s="64" t="s">
        <v>331</v>
      </c>
      <c r="C207" s="65" t="s">
        <v>3354</v>
      </c>
      <c r="D207" s="66">
        <v>3</v>
      </c>
      <c r="E207" s="67" t="s">
        <v>132</v>
      </c>
      <c r="F207" s="68">
        <v>35</v>
      </c>
      <c r="G207" s="65"/>
      <c r="H207" s="69"/>
      <c r="I207" s="70"/>
      <c r="J207" s="70"/>
      <c r="K207" s="34" t="s">
        <v>65</v>
      </c>
      <c r="L207" s="77">
        <v>207</v>
      </c>
      <c r="M207" s="77"/>
      <c r="N207" s="72"/>
      <c r="O207" s="79" t="s">
        <v>391</v>
      </c>
      <c r="P207" s="81">
        <v>43507.75817129629</v>
      </c>
      <c r="Q207" s="79" t="s">
        <v>503</v>
      </c>
      <c r="R207" s="82" t="s">
        <v>535</v>
      </c>
      <c r="S207" s="79" t="s">
        <v>582</v>
      </c>
      <c r="T207" s="79" t="s">
        <v>632</v>
      </c>
      <c r="U207" s="79"/>
      <c r="V207" s="82" t="s">
        <v>765</v>
      </c>
      <c r="W207" s="81">
        <v>43507.75817129629</v>
      </c>
      <c r="X207" s="82" t="s">
        <v>905</v>
      </c>
      <c r="Y207" s="79"/>
      <c r="Z207" s="79"/>
      <c r="AA207" s="85" t="s">
        <v>1055</v>
      </c>
      <c r="AB207" s="79"/>
      <c r="AC207" s="79" t="b">
        <v>0</v>
      </c>
      <c r="AD207" s="79">
        <v>0</v>
      </c>
      <c r="AE207" s="85" t="s">
        <v>1092</v>
      </c>
      <c r="AF207" s="79" t="b">
        <v>0</v>
      </c>
      <c r="AG207" s="79" t="s">
        <v>1115</v>
      </c>
      <c r="AH207" s="79"/>
      <c r="AI207" s="85" t="s">
        <v>1092</v>
      </c>
      <c r="AJ207" s="79" t="b">
        <v>0</v>
      </c>
      <c r="AK207" s="79">
        <v>0</v>
      </c>
      <c r="AL207" s="85" t="s">
        <v>1092</v>
      </c>
      <c r="AM207" s="79" t="s">
        <v>1130</v>
      </c>
      <c r="AN207" s="79" t="b">
        <v>0</v>
      </c>
      <c r="AO207" s="85" t="s">
        <v>1055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22</v>
      </c>
      <c r="BK207" s="49">
        <v>100</v>
      </c>
      <c r="BL207" s="48">
        <v>22</v>
      </c>
    </row>
    <row r="208" spans="1:64" ht="15">
      <c r="A208" s="64" t="s">
        <v>330</v>
      </c>
      <c r="B208" s="64" t="s">
        <v>329</v>
      </c>
      <c r="C208" s="65" t="s">
        <v>3354</v>
      </c>
      <c r="D208" s="66">
        <v>3</v>
      </c>
      <c r="E208" s="67" t="s">
        <v>132</v>
      </c>
      <c r="F208" s="68">
        <v>35</v>
      </c>
      <c r="G208" s="65"/>
      <c r="H208" s="69"/>
      <c r="I208" s="70"/>
      <c r="J208" s="70"/>
      <c r="K208" s="34" t="s">
        <v>66</v>
      </c>
      <c r="L208" s="77">
        <v>208</v>
      </c>
      <c r="M208" s="77"/>
      <c r="N208" s="72"/>
      <c r="O208" s="79" t="s">
        <v>391</v>
      </c>
      <c r="P208" s="81">
        <v>43504.076828703706</v>
      </c>
      <c r="Q208" s="79" t="s">
        <v>501</v>
      </c>
      <c r="R208" s="79" t="s">
        <v>565</v>
      </c>
      <c r="S208" s="79" t="s">
        <v>582</v>
      </c>
      <c r="T208" s="79" t="s">
        <v>636</v>
      </c>
      <c r="U208" s="79"/>
      <c r="V208" s="82" t="s">
        <v>766</v>
      </c>
      <c r="W208" s="81">
        <v>43504.076828703706</v>
      </c>
      <c r="X208" s="82" t="s">
        <v>903</v>
      </c>
      <c r="Y208" s="79"/>
      <c r="Z208" s="79"/>
      <c r="AA208" s="85" t="s">
        <v>1053</v>
      </c>
      <c r="AB208" s="79"/>
      <c r="AC208" s="79" t="b">
        <v>0</v>
      </c>
      <c r="AD208" s="79">
        <v>2</v>
      </c>
      <c r="AE208" s="85" t="s">
        <v>1092</v>
      </c>
      <c r="AF208" s="79" t="b">
        <v>0</v>
      </c>
      <c r="AG208" s="79" t="s">
        <v>1115</v>
      </c>
      <c r="AH208" s="79"/>
      <c r="AI208" s="85" t="s">
        <v>1092</v>
      </c>
      <c r="AJ208" s="79" t="b">
        <v>0</v>
      </c>
      <c r="AK208" s="79">
        <v>3</v>
      </c>
      <c r="AL208" s="85" t="s">
        <v>1092</v>
      </c>
      <c r="AM208" s="79" t="s">
        <v>1126</v>
      </c>
      <c r="AN208" s="79" t="b">
        <v>0</v>
      </c>
      <c r="AO208" s="85" t="s">
        <v>1053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7.6923076923076925</v>
      </c>
      <c r="BF208" s="48">
        <v>1</v>
      </c>
      <c r="BG208" s="49">
        <v>7.6923076923076925</v>
      </c>
      <c r="BH208" s="48">
        <v>0</v>
      </c>
      <c r="BI208" s="49">
        <v>0</v>
      </c>
      <c r="BJ208" s="48">
        <v>11</v>
      </c>
      <c r="BK208" s="49">
        <v>84.61538461538461</v>
      </c>
      <c r="BL208" s="48">
        <v>13</v>
      </c>
    </row>
    <row r="209" spans="1:64" ht="15">
      <c r="A209" s="64" t="s">
        <v>329</v>
      </c>
      <c r="B209" s="64" t="s">
        <v>330</v>
      </c>
      <c r="C209" s="65" t="s">
        <v>3354</v>
      </c>
      <c r="D209" s="66">
        <v>3</v>
      </c>
      <c r="E209" s="67" t="s">
        <v>132</v>
      </c>
      <c r="F209" s="68">
        <v>35</v>
      </c>
      <c r="G209" s="65"/>
      <c r="H209" s="69"/>
      <c r="I209" s="70"/>
      <c r="J209" s="70"/>
      <c r="K209" s="34" t="s">
        <v>66</v>
      </c>
      <c r="L209" s="77">
        <v>209</v>
      </c>
      <c r="M209" s="77"/>
      <c r="N209" s="72"/>
      <c r="O209" s="79" t="s">
        <v>391</v>
      </c>
      <c r="P209" s="81">
        <v>43507.75817129629</v>
      </c>
      <c r="Q209" s="79" t="s">
        <v>503</v>
      </c>
      <c r="R209" s="82" t="s">
        <v>535</v>
      </c>
      <c r="S209" s="79" t="s">
        <v>582</v>
      </c>
      <c r="T209" s="79" t="s">
        <v>632</v>
      </c>
      <c r="U209" s="79"/>
      <c r="V209" s="82" t="s">
        <v>765</v>
      </c>
      <c r="W209" s="81">
        <v>43507.75817129629</v>
      </c>
      <c r="X209" s="82" t="s">
        <v>905</v>
      </c>
      <c r="Y209" s="79"/>
      <c r="Z209" s="79"/>
      <c r="AA209" s="85" t="s">
        <v>1055</v>
      </c>
      <c r="AB209" s="79"/>
      <c r="AC209" s="79" t="b">
        <v>0</v>
      </c>
      <c r="AD209" s="79">
        <v>0</v>
      </c>
      <c r="AE209" s="85" t="s">
        <v>1092</v>
      </c>
      <c r="AF209" s="79" t="b">
        <v>0</v>
      </c>
      <c r="AG209" s="79" t="s">
        <v>1115</v>
      </c>
      <c r="AH209" s="79"/>
      <c r="AI209" s="85" t="s">
        <v>1092</v>
      </c>
      <c r="AJ209" s="79" t="b">
        <v>0</v>
      </c>
      <c r="AK209" s="79">
        <v>0</v>
      </c>
      <c r="AL209" s="85" t="s">
        <v>1092</v>
      </c>
      <c r="AM209" s="79" t="s">
        <v>1130</v>
      </c>
      <c r="AN209" s="79" t="b">
        <v>0</v>
      </c>
      <c r="AO209" s="85" t="s">
        <v>1055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329</v>
      </c>
      <c r="B210" s="64" t="s">
        <v>387</v>
      </c>
      <c r="C210" s="65" t="s">
        <v>3354</v>
      </c>
      <c r="D210" s="66">
        <v>3</v>
      </c>
      <c r="E210" s="67" t="s">
        <v>132</v>
      </c>
      <c r="F210" s="68">
        <v>35</v>
      </c>
      <c r="G210" s="65"/>
      <c r="H210" s="69"/>
      <c r="I210" s="70"/>
      <c r="J210" s="70"/>
      <c r="K210" s="34" t="s">
        <v>65</v>
      </c>
      <c r="L210" s="77">
        <v>210</v>
      </c>
      <c r="M210" s="77"/>
      <c r="N210" s="72"/>
      <c r="O210" s="79" t="s">
        <v>391</v>
      </c>
      <c r="P210" s="81">
        <v>43511.7837037037</v>
      </c>
      <c r="Q210" s="79" t="s">
        <v>504</v>
      </c>
      <c r="R210" s="82" t="s">
        <v>550</v>
      </c>
      <c r="S210" s="79" t="s">
        <v>596</v>
      </c>
      <c r="T210" s="79" t="s">
        <v>637</v>
      </c>
      <c r="U210" s="79"/>
      <c r="V210" s="82" t="s">
        <v>765</v>
      </c>
      <c r="W210" s="81">
        <v>43511.7837037037</v>
      </c>
      <c r="X210" s="82" t="s">
        <v>906</v>
      </c>
      <c r="Y210" s="79"/>
      <c r="Z210" s="79"/>
      <c r="AA210" s="85" t="s">
        <v>1056</v>
      </c>
      <c r="AB210" s="79"/>
      <c r="AC210" s="79" t="b">
        <v>0</v>
      </c>
      <c r="AD210" s="79">
        <v>1</v>
      </c>
      <c r="AE210" s="85" t="s">
        <v>1092</v>
      </c>
      <c r="AF210" s="79" t="b">
        <v>0</v>
      </c>
      <c r="AG210" s="79" t="s">
        <v>1115</v>
      </c>
      <c r="AH210" s="79"/>
      <c r="AI210" s="85" t="s">
        <v>1092</v>
      </c>
      <c r="AJ210" s="79" t="b">
        <v>0</v>
      </c>
      <c r="AK210" s="79">
        <v>1</v>
      </c>
      <c r="AL210" s="85" t="s">
        <v>1092</v>
      </c>
      <c r="AM210" s="79" t="s">
        <v>1130</v>
      </c>
      <c r="AN210" s="79" t="b">
        <v>0</v>
      </c>
      <c r="AO210" s="85" t="s">
        <v>1056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2</v>
      </c>
      <c r="BE210" s="49">
        <v>8.333333333333334</v>
      </c>
      <c r="BF210" s="48">
        <v>0</v>
      </c>
      <c r="BG210" s="49">
        <v>0</v>
      </c>
      <c r="BH210" s="48">
        <v>0</v>
      </c>
      <c r="BI210" s="49">
        <v>0</v>
      </c>
      <c r="BJ210" s="48">
        <v>22</v>
      </c>
      <c r="BK210" s="49">
        <v>91.66666666666667</v>
      </c>
      <c r="BL210" s="48">
        <v>24</v>
      </c>
    </row>
    <row r="211" spans="1:64" ht="15">
      <c r="A211" s="64" t="s">
        <v>332</v>
      </c>
      <c r="B211" s="64" t="s">
        <v>332</v>
      </c>
      <c r="C211" s="65" t="s">
        <v>3354</v>
      </c>
      <c r="D211" s="66">
        <v>3</v>
      </c>
      <c r="E211" s="67" t="s">
        <v>132</v>
      </c>
      <c r="F211" s="68">
        <v>35</v>
      </c>
      <c r="G211" s="65"/>
      <c r="H211" s="69"/>
      <c r="I211" s="70"/>
      <c r="J211" s="70"/>
      <c r="K211" s="34" t="s">
        <v>65</v>
      </c>
      <c r="L211" s="77">
        <v>211</v>
      </c>
      <c r="M211" s="77"/>
      <c r="N211" s="72"/>
      <c r="O211" s="79" t="s">
        <v>176</v>
      </c>
      <c r="P211" s="81">
        <v>43507.72939814815</v>
      </c>
      <c r="Q211" s="79" t="s">
        <v>505</v>
      </c>
      <c r="R211" s="82" t="s">
        <v>550</v>
      </c>
      <c r="S211" s="79" t="s">
        <v>596</v>
      </c>
      <c r="T211" s="79"/>
      <c r="U211" s="79"/>
      <c r="V211" s="82" t="s">
        <v>768</v>
      </c>
      <c r="W211" s="81">
        <v>43507.72939814815</v>
      </c>
      <c r="X211" s="82" t="s">
        <v>907</v>
      </c>
      <c r="Y211" s="79"/>
      <c r="Z211" s="79"/>
      <c r="AA211" s="85" t="s">
        <v>1057</v>
      </c>
      <c r="AB211" s="79"/>
      <c r="AC211" s="79" t="b">
        <v>0</v>
      </c>
      <c r="AD211" s="79">
        <v>0</v>
      </c>
      <c r="AE211" s="85" t="s">
        <v>1092</v>
      </c>
      <c r="AF211" s="79" t="b">
        <v>0</v>
      </c>
      <c r="AG211" s="79" t="s">
        <v>1115</v>
      </c>
      <c r="AH211" s="79"/>
      <c r="AI211" s="85" t="s">
        <v>1092</v>
      </c>
      <c r="AJ211" s="79" t="b">
        <v>0</v>
      </c>
      <c r="AK211" s="79">
        <v>0</v>
      </c>
      <c r="AL211" s="85" t="s">
        <v>1092</v>
      </c>
      <c r="AM211" s="79" t="s">
        <v>1126</v>
      </c>
      <c r="AN211" s="79" t="b">
        <v>0</v>
      </c>
      <c r="AO211" s="85" t="s">
        <v>1057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9</v>
      </c>
      <c r="BK211" s="49">
        <v>100</v>
      </c>
      <c r="BL211" s="48">
        <v>9</v>
      </c>
    </row>
    <row r="212" spans="1:64" ht="15">
      <c r="A212" s="64" t="s">
        <v>329</v>
      </c>
      <c r="B212" s="64" t="s">
        <v>332</v>
      </c>
      <c r="C212" s="65" t="s">
        <v>3354</v>
      </c>
      <c r="D212" s="66">
        <v>3</v>
      </c>
      <c r="E212" s="67" t="s">
        <v>132</v>
      </c>
      <c r="F212" s="68">
        <v>35</v>
      </c>
      <c r="G212" s="65"/>
      <c r="H212" s="69"/>
      <c r="I212" s="70"/>
      <c r="J212" s="70"/>
      <c r="K212" s="34" t="s">
        <v>65</v>
      </c>
      <c r="L212" s="77">
        <v>212</v>
      </c>
      <c r="M212" s="77"/>
      <c r="N212" s="72"/>
      <c r="O212" s="79" t="s">
        <v>391</v>
      </c>
      <c r="P212" s="81">
        <v>43511.7837037037</v>
      </c>
      <c r="Q212" s="79" t="s">
        <v>504</v>
      </c>
      <c r="R212" s="82" t="s">
        <v>550</v>
      </c>
      <c r="S212" s="79" t="s">
        <v>596</v>
      </c>
      <c r="T212" s="79" t="s">
        <v>637</v>
      </c>
      <c r="U212" s="79"/>
      <c r="V212" s="82" t="s">
        <v>765</v>
      </c>
      <c r="W212" s="81">
        <v>43511.7837037037</v>
      </c>
      <c r="X212" s="82" t="s">
        <v>906</v>
      </c>
      <c r="Y212" s="79"/>
      <c r="Z212" s="79"/>
      <c r="AA212" s="85" t="s">
        <v>1056</v>
      </c>
      <c r="AB212" s="79"/>
      <c r="AC212" s="79" t="b">
        <v>0</v>
      </c>
      <c r="AD212" s="79">
        <v>1</v>
      </c>
      <c r="AE212" s="85" t="s">
        <v>1092</v>
      </c>
      <c r="AF212" s="79" t="b">
        <v>0</v>
      </c>
      <c r="AG212" s="79" t="s">
        <v>1115</v>
      </c>
      <c r="AH212" s="79"/>
      <c r="AI212" s="85" t="s">
        <v>1092</v>
      </c>
      <c r="AJ212" s="79" t="b">
        <v>0</v>
      </c>
      <c r="AK212" s="79">
        <v>1</v>
      </c>
      <c r="AL212" s="85" t="s">
        <v>1092</v>
      </c>
      <c r="AM212" s="79" t="s">
        <v>1130</v>
      </c>
      <c r="AN212" s="79" t="b">
        <v>0</v>
      </c>
      <c r="AO212" s="85" t="s">
        <v>1056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333</v>
      </c>
      <c r="B213" s="64" t="s">
        <v>333</v>
      </c>
      <c r="C213" s="65" t="s">
        <v>3355</v>
      </c>
      <c r="D213" s="66">
        <v>10</v>
      </c>
      <c r="E213" s="67" t="s">
        <v>136</v>
      </c>
      <c r="F213" s="68">
        <v>12</v>
      </c>
      <c r="G213" s="65"/>
      <c r="H213" s="69"/>
      <c r="I213" s="70"/>
      <c r="J213" s="70"/>
      <c r="K213" s="34" t="s">
        <v>65</v>
      </c>
      <c r="L213" s="77">
        <v>213</v>
      </c>
      <c r="M213" s="77"/>
      <c r="N213" s="72"/>
      <c r="O213" s="79" t="s">
        <v>176</v>
      </c>
      <c r="P213" s="81">
        <v>43507.72263888889</v>
      </c>
      <c r="Q213" s="79" t="s">
        <v>506</v>
      </c>
      <c r="R213" s="79"/>
      <c r="S213" s="79"/>
      <c r="T213" s="79" t="s">
        <v>638</v>
      </c>
      <c r="U213" s="79"/>
      <c r="V213" s="82" t="s">
        <v>769</v>
      </c>
      <c r="W213" s="81">
        <v>43507.72263888889</v>
      </c>
      <c r="X213" s="82" t="s">
        <v>908</v>
      </c>
      <c r="Y213" s="79"/>
      <c r="Z213" s="79"/>
      <c r="AA213" s="85" t="s">
        <v>1058</v>
      </c>
      <c r="AB213" s="79"/>
      <c r="AC213" s="79" t="b">
        <v>0</v>
      </c>
      <c r="AD213" s="79">
        <v>0</v>
      </c>
      <c r="AE213" s="85" t="s">
        <v>1092</v>
      </c>
      <c r="AF213" s="79" t="b">
        <v>0</v>
      </c>
      <c r="AG213" s="79" t="s">
        <v>1115</v>
      </c>
      <c r="AH213" s="79"/>
      <c r="AI213" s="85" t="s">
        <v>1092</v>
      </c>
      <c r="AJ213" s="79" t="b">
        <v>0</v>
      </c>
      <c r="AK213" s="79">
        <v>0</v>
      </c>
      <c r="AL213" s="85" t="s">
        <v>1092</v>
      </c>
      <c r="AM213" s="79" t="s">
        <v>1140</v>
      </c>
      <c r="AN213" s="79" t="b">
        <v>0</v>
      </c>
      <c r="AO213" s="85" t="s">
        <v>1058</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32</v>
      </c>
      <c r="BK213" s="49">
        <v>100</v>
      </c>
      <c r="BL213" s="48">
        <v>32</v>
      </c>
    </row>
    <row r="214" spans="1:64" ht="15">
      <c r="A214" s="64" t="s">
        <v>333</v>
      </c>
      <c r="B214" s="64" t="s">
        <v>333</v>
      </c>
      <c r="C214" s="65" t="s">
        <v>3355</v>
      </c>
      <c r="D214" s="66">
        <v>10</v>
      </c>
      <c r="E214" s="67" t="s">
        <v>136</v>
      </c>
      <c r="F214" s="68">
        <v>12</v>
      </c>
      <c r="G214" s="65"/>
      <c r="H214" s="69"/>
      <c r="I214" s="70"/>
      <c r="J214" s="70"/>
      <c r="K214" s="34" t="s">
        <v>65</v>
      </c>
      <c r="L214" s="77">
        <v>214</v>
      </c>
      <c r="M214" s="77"/>
      <c r="N214" s="72"/>
      <c r="O214" s="79" t="s">
        <v>176</v>
      </c>
      <c r="P214" s="81">
        <v>43509.688738425924</v>
      </c>
      <c r="Q214" s="79" t="s">
        <v>507</v>
      </c>
      <c r="R214" s="79"/>
      <c r="S214" s="79"/>
      <c r="T214" s="79" t="s">
        <v>639</v>
      </c>
      <c r="U214" s="79"/>
      <c r="V214" s="82" t="s">
        <v>769</v>
      </c>
      <c r="W214" s="81">
        <v>43509.688738425924</v>
      </c>
      <c r="X214" s="82" t="s">
        <v>909</v>
      </c>
      <c r="Y214" s="79"/>
      <c r="Z214" s="79"/>
      <c r="AA214" s="85" t="s">
        <v>1059</v>
      </c>
      <c r="AB214" s="79"/>
      <c r="AC214" s="79" t="b">
        <v>0</v>
      </c>
      <c r="AD214" s="79">
        <v>0</v>
      </c>
      <c r="AE214" s="85" t="s">
        <v>1092</v>
      </c>
      <c r="AF214" s="79" t="b">
        <v>0</v>
      </c>
      <c r="AG214" s="79" t="s">
        <v>1115</v>
      </c>
      <c r="AH214" s="79"/>
      <c r="AI214" s="85" t="s">
        <v>1092</v>
      </c>
      <c r="AJ214" s="79" t="b">
        <v>0</v>
      </c>
      <c r="AK214" s="79">
        <v>0</v>
      </c>
      <c r="AL214" s="85" t="s">
        <v>1092</v>
      </c>
      <c r="AM214" s="79" t="s">
        <v>1140</v>
      </c>
      <c r="AN214" s="79" t="b">
        <v>0</v>
      </c>
      <c r="AO214" s="85" t="s">
        <v>1059</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1</v>
      </c>
      <c r="BD214" s="48">
        <v>1</v>
      </c>
      <c r="BE214" s="49">
        <v>2.6315789473684212</v>
      </c>
      <c r="BF214" s="48">
        <v>0</v>
      </c>
      <c r="BG214" s="49">
        <v>0</v>
      </c>
      <c r="BH214" s="48">
        <v>0</v>
      </c>
      <c r="BI214" s="49">
        <v>0</v>
      </c>
      <c r="BJ214" s="48">
        <v>37</v>
      </c>
      <c r="BK214" s="49">
        <v>97.36842105263158</v>
      </c>
      <c r="BL214" s="48">
        <v>38</v>
      </c>
    </row>
    <row r="215" spans="1:64" ht="15">
      <c r="A215" s="64" t="s">
        <v>333</v>
      </c>
      <c r="B215" s="64" t="s">
        <v>333</v>
      </c>
      <c r="C215" s="65" t="s">
        <v>3355</v>
      </c>
      <c r="D215" s="66">
        <v>10</v>
      </c>
      <c r="E215" s="67" t="s">
        <v>136</v>
      </c>
      <c r="F215" s="68">
        <v>12</v>
      </c>
      <c r="G215" s="65"/>
      <c r="H215" s="69"/>
      <c r="I215" s="70"/>
      <c r="J215" s="70"/>
      <c r="K215" s="34" t="s">
        <v>65</v>
      </c>
      <c r="L215" s="77">
        <v>215</v>
      </c>
      <c r="M215" s="77"/>
      <c r="N215" s="72"/>
      <c r="O215" s="79" t="s">
        <v>176</v>
      </c>
      <c r="P215" s="81">
        <v>43511.85594907407</v>
      </c>
      <c r="Q215" s="79" t="s">
        <v>508</v>
      </c>
      <c r="R215" s="79"/>
      <c r="S215" s="79"/>
      <c r="T215" s="79" t="s">
        <v>640</v>
      </c>
      <c r="U215" s="82" t="s">
        <v>661</v>
      </c>
      <c r="V215" s="82" t="s">
        <v>661</v>
      </c>
      <c r="W215" s="81">
        <v>43511.85594907407</v>
      </c>
      <c r="X215" s="82" t="s">
        <v>910</v>
      </c>
      <c r="Y215" s="79"/>
      <c r="Z215" s="79"/>
      <c r="AA215" s="85" t="s">
        <v>1060</v>
      </c>
      <c r="AB215" s="79"/>
      <c r="AC215" s="79" t="b">
        <v>0</v>
      </c>
      <c r="AD215" s="79">
        <v>0</v>
      </c>
      <c r="AE215" s="85" t="s">
        <v>1092</v>
      </c>
      <c r="AF215" s="79" t="b">
        <v>0</v>
      </c>
      <c r="AG215" s="79" t="s">
        <v>1115</v>
      </c>
      <c r="AH215" s="79"/>
      <c r="AI215" s="85" t="s">
        <v>1092</v>
      </c>
      <c r="AJ215" s="79" t="b">
        <v>0</v>
      </c>
      <c r="AK215" s="79">
        <v>0</v>
      </c>
      <c r="AL215" s="85" t="s">
        <v>1092</v>
      </c>
      <c r="AM215" s="79" t="s">
        <v>1126</v>
      </c>
      <c r="AN215" s="79" t="b">
        <v>0</v>
      </c>
      <c r="AO215" s="85" t="s">
        <v>1060</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3.3333333333333335</v>
      </c>
      <c r="BH215" s="48">
        <v>0</v>
      </c>
      <c r="BI215" s="49">
        <v>0</v>
      </c>
      <c r="BJ215" s="48">
        <v>29</v>
      </c>
      <c r="BK215" s="49">
        <v>96.66666666666667</v>
      </c>
      <c r="BL215" s="48">
        <v>30</v>
      </c>
    </row>
    <row r="216" spans="1:64" ht="15">
      <c r="A216" s="64" t="s">
        <v>334</v>
      </c>
      <c r="B216" s="64" t="s">
        <v>388</v>
      </c>
      <c r="C216" s="65" t="s">
        <v>3354</v>
      </c>
      <c r="D216" s="66">
        <v>3</v>
      </c>
      <c r="E216" s="67" t="s">
        <v>132</v>
      </c>
      <c r="F216" s="68">
        <v>35</v>
      </c>
      <c r="G216" s="65"/>
      <c r="H216" s="69"/>
      <c r="I216" s="70"/>
      <c r="J216" s="70"/>
      <c r="K216" s="34" t="s">
        <v>65</v>
      </c>
      <c r="L216" s="77">
        <v>216</v>
      </c>
      <c r="M216" s="77"/>
      <c r="N216" s="72"/>
      <c r="O216" s="79" t="s">
        <v>391</v>
      </c>
      <c r="P216" s="81">
        <v>43511.86454861111</v>
      </c>
      <c r="Q216" s="79" t="s">
        <v>509</v>
      </c>
      <c r="R216" s="79"/>
      <c r="S216" s="79"/>
      <c r="T216" s="79"/>
      <c r="U216" s="79"/>
      <c r="V216" s="82" t="s">
        <v>770</v>
      </c>
      <c r="W216" s="81">
        <v>43511.86454861111</v>
      </c>
      <c r="X216" s="82" t="s">
        <v>911</v>
      </c>
      <c r="Y216" s="79"/>
      <c r="Z216" s="79"/>
      <c r="AA216" s="85" t="s">
        <v>1061</v>
      </c>
      <c r="AB216" s="79"/>
      <c r="AC216" s="79" t="b">
        <v>0</v>
      </c>
      <c r="AD216" s="79">
        <v>0</v>
      </c>
      <c r="AE216" s="85" t="s">
        <v>1092</v>
      </c>
      <c r="AF216" s="79" t="b">
        <v>0</v>
      </c>
      <c r="AG216" s="79" t="s">
        <v>1115</v>
      </c>
      <c r="AH216" s="79"/>
      <c r="AI216" s="85" t="s">
        <v>1092</v>
      </c>
      <c r="AJ216" s="79" t="b">
        <v>0</v>
      </c>
      <c r="AK216" s="79">
        <v>1</v>
      </c>
      <c r="AL216" s="85" t="s">
        <v>1056</v>
      </c>
      <c r="AM216" s="79" t="s">
        <v>1125</v>
      </c>
      <c r="AN216" s="79" t="b">
        <v>0</v>
      </c>
      <c r="AO216" s="85" t="s">
        <v>1056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2</v>
      </c>
      <c r="BE216" s="49">
        <v>9.090909090909092</v>
      </c>
      <c r="BF216" s="48">
        <v>0</v>
      </c>
      <c r="BG216" s="49">
        <v>0</v>
      </c>
      <c r="BH216" s="48">
        <v>0</v>
      </c>
      <c r="BI216" s="49">
        <v>0</v>
      </c>
      <c r="BJ216" s="48">
        <v>20</v>
      </c>
      <c r="BK216" s="49">
        <v>90.9090909090909</v>
      </c>
      <c r="BL216" s="48">
        <v>22</v>
      </c>
    </row>
    <row r="217" spans="1:64" ht="15">
      <c r="A217" s="64" t="s">
        <v>329</v>
      </c>
      <c r="B217" s="64" t="s">
        <v>329</v>
      </c>
      <c r="C217" s="65" t="s">
        <v>3355</v>
      </c>
      <c r="D217" s="66">
        <v>10</v>
      </c>
      <c r="E217" s="67" t="s">
        <v>136</v>
      </c>
      <c r="F217" s="68">
        <v>12</v>
      </c>
      <c r="G217" s="65"/>
      <c r="H217" s="69"/>
      <c r="I217" s="70"/>
      <c r="J217" s="70"/>
      <c r="K217" s="34" t="s">
        <v>65</v>
      </c>
      <c r="L217" s="77">
        <v>217</v>
      </c>
      <c r="M217" s="77"/>
      <c r="N217" s="72"/>
      <c r="O217" s="79" t="s">
        <v>176</v>
      </c>
      <c r="P217" s="81">
        <v>43500.75900462963</v>
      </c>
      <c r="Q217" s="79" t="s">
        <v>510</v>
      </c>
      <c r="R217" s="82" t="s">
        <v>566</v>
      </c>
      <c r="S217" s="79" t="s">
        <v>607</v>
      </c>
      <c r="T217" s="79"/>
      <c r="U217" s="82" t="s">
        <v>662</v>
      </c>
      <c r="V217" s="82" t="s">
        <v>662</v>
      </c>
      <c r="W217" s="81">
        <v>43500.75900462963</v>
      </c>
      <c r="X217" s="82" t="s">
        <v>912</v>
      </c>
      <c r="Y217" s="79"/>
      <c r="Z217" s="79"/>
      <c r="AA217" s="85" t="s">
        <v>1062</v>
      </c>
      <c r="AB217" s="79"/>
      <c r="AC217" s="79" t="b">
        <v>0</v>
      </c>
      <c r="AD217" s="79">
        <v>1</v>
      </c>
      <c r="AE217" s="85" t="s">
        <v>1092</v>
      </c>
      <c r="AF217" s="79" t="b">
        <v>0</v>
      </c>
      <c r="AG217" s="79" t="s">
        <v>1115</v>
      </c>
      <c r="AH217" s="79"/>
      <c r="AI217" s="85" t="s">
        <v>1092</v>
      </c>
      <c r="AJ217" s="79" t="b">
        <v>0</v>
      </c>
      <c r="AK217" s="79">
        <v>1</v>
      </c>
      <c r="AL217" s="85" t="s">
        <v>1092</v>
      </c>
      <c r="AM217" s="79" t="s">
        <v>1126</v>
      </c>
      <c r="AN217" s="79" t="b">
        <v>0</v>
      </c>
      <c r="AO217" s="85" t="s">
        <v>1062</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2</v>
      </c>
      <c r="BC217" s="78" t="str">
        <f>REPLACE(INDEX(GroupVertices[Group],MATCH(Edges[[#This Row],[Vertex 2]],GroupVertices[Vertex],0)),1,1,"")</f>
        <v>2</v>
      </c>
      <c r="BD217" s="48">
        <v>1</v>
      </c>
      <c r="BE217" s="49">
        <v>4.166666666666667</v>
      </c>
      <c r="BF217" s="48">
        <v>0</v>
      </c>
      <c r="BG217" s="49">
        <v>0</v>
      </c>
      <c r="BH217" s="48">
        <v>0</v>
      </c>
      <c r="BI217" s="49">
        <v>0</v>
      </c>
      <c r="BJ217" s="48">
        <v>23</v>
      </c>
      <c r="BK217" s="49">
        <v>95.83333333333333</v>
      </c>
      <c r="BL217" s="48">
        <v>24</v>
      </c>
    </row>
    <row r="218" spans="1:64" ht="15">
      <c r="A218" s="64" t="s">
        <v>329</v>
      </c>
      <c r="B218" s="64" t="s">
        <v>329</v>
      </c>
      <c r="C218" s="65" t="s">
        <v>3355</v>
      </c>
      <c r="D218" s="66">
        <v>10</v>
      </c>
      <c r="E218" s="67" t="s">
        <v>136</v>
      </c>
      <c r="F218" s="68">
        <v>12</v>
      </c>
      <c r="G218" s="65"/>
      <c r="H218" s="69"/>
      <c r="I218" s="70"/>
      <c r="J218" s="70"/>
      <c r="K218" s="34" t="s">
        <v>65</v>
      </c>
      <c r="L218" s="77">
        <v>218</v>
      </c>
      <c r="M218" s="77"/>
      <c r="N218" s="72"/>
      <c r="O218" s="79" t="s">
        <v>176</v>
      </c>
      <c r="P218" s="81">
        <v>43500.82996527778</v>
      </c>
      <c r="Q218" s="79" t="s">
        <v>511</v>
      </c>
      <c r="R218" s="82" t="s">
        <v>567</v>
      </c>
      <c r="S218" s="79" t="s">
        <v>607</v>
      </c>
      <c r="T218" s="79" t="s">
        <v>641</v>
      </c>
      <c r="U218" s="79"/>
      <c r="V218" s="82" t="s">
        <v>765</v>
      </c>
      <c r="W218" s="81">
        <v>43500.82996527778</v>
      </c>
      <c r="X218" s="82" t="s">
        <v>913</v>
      </c>
      <c r="Y218" s="79"/>
      <c r="Z218" s="79"/>
      <c r="AA218" s="85" t="s">
        <v>1063</v>
      </c>
      <c r="AB218" s="79"/>
      <c r="AC218" s="79" t="b">
        <v>0</v>
      </c>
      <c r="AD218" s="79">
        <v>0</v>
      </c>
      <c r="AE218" s="85" t="s">
        <v>1092</v>
      </c>
      <c r="AF218" s="79" t="b">
        <v>0</v>
      </c>
      <c r="AG218" s="79" t="s">
        <v>1115</v>
      </c>
      <c r="AH218" s="79"/>
      <c r="AI218" s="85" t="s">
        <v>1092</v>
      </c>
      <c r="AJ218" s="79" t="b">
        <v>0</v>
      </c>
      <c r="AK218" s="79">
        <v>0</v>
      </c>
      <c r="AL218" s="85" t="s">
        <v>1092</v>
      </c>
      <c r="AM218" s="79" t="s">
        <v>1130</v>
      </c>
      <c r="AN218" s="79" t="b">
        <v>0</v>
      </c>
      <c r="AO218" s="85" t="s">
        <v>1063</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2</v>
      </c>
      <c r="BE218" s="49">
        <v>13.333333333333334</v>
      </c>
      <c r="BF218" s="48">
        <v>0</v>
      </c>
      <c r="BG218" s="49">
        <v>0</v>
      </c>
      <c r="BH218" s="48">
        <v>0</v>
      </c>
      <c r="BI218" s="49">
        <v>0</v>
      </c>
      <c r="BJ218" s="48">
        <v>13</v>
      </c>
      <c r="BK218" s="49">
        <v>86.66666666666667</v>
      </c>
      <c r="BL218" s="48">
        <v>15</v>
      </c>
    </row>
    <row r="219" spans="1:64" ht="15">
      <c r="A219" s="64" t="s">
        <v>329</v>
      </c>
      <c r="B219" s="64" t="s">
        <v>329</v>
      </c>
      <c r="C219" s="65" t="s">
        <v>3355</v>
      </c>
      <c r="D219" s="66">
        <v>10</v>
      </c>
      <c r="E219" s="67" t="s">
        <v>136</v>
      </c>
      <c r="F219" s="68">
        <v>12</v>
      </c>
      <c r="G219" s="65"/>
      <c r="H219" s="69"/>
      <c r="I219" s="70"/>
      <c r="J219" s="70"/>
      <c r="K219" s="34" t="s">
        <v>65</v>
      </c>
      <c r="L219" s="77">
        <v>219</v>
      </c>
      <c r="M219" s="77"/>
      <c r="N219" s="72"/>
      <c r="O219" s="79" t="s">
        <v>176</v>
      </c>
      <c r="P219" s="81">
        <v>43501.04177083333</v>
      </c>
      <c r="Q219" s="79" t="s">
        <v>512</v>
      </c>
      <c r="R219" s="82" t="s">
        <v>568</v>
      </c>
      <c r="S219" s="79" t="s">
        <v>608</v>
      </c>
      <c r="T219" s="79" t="s">
        <v>642</v>
      </c>
      <c r="U219" s="79"/>
      <c r="V219" s="82" t="s">
        <v>765</v>
      </c>
      <c r="W219" s="81">
        <v>43501.04177083333</v>
      </c>
      <c r="X219" s="82" t="s">
        <v>914</v>
      </c>
      <c r="Y219" s="79"/>
      <c r="Z219" s="79"/>
      <c r="AA219" s="85" t="s">
        <v>1064</v>
      </c>
      <c r="AB219" s="79"/>
      <c r="AC219" s="79" t="b">
        <v>0</v>
      </c>
      <c r="AD219" s="79">
        <v>0</v>
      </c>
      <c r="AE219" s="85" t="s">
        <v>1092</v>
      </c>
      <c r="AF219" s="79" t="b">
        <v>0</v>
      </c>
      <c r="AG219" s="79" t="s">
        <v>1115</v>
      </c>
      <c r="AH219" s="79"/>
      <c r="AI219" s="85" t="s">
        <v>1092</v>
      </c>
      <c r="AJ219" s="79" t="b">
        <v>0</v>
      </c>
      <c r="AK219" s="79">
        <v>0</v>
      </c>
      <c r="AL219" s="85" t="s">
        <v>1092</v>
      </c>
      <c r="AM219" s="79" t="s">
        <v>1130</v>
      </c>
      <c r="AN219" s="79" t="b">
        <v>0</v>
      </c>
      <c r="AO219" s="85" t="s">
        <v>1064</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2</v>
      </c>
      <c r="BC219" s="78" t="str">
        <f>REPLACE(INDEX(GroupVertices[Group],MATCH(Edges[[#This Row],[Vertex 2]],GroupVertices[Vertex],0)),1,1,"")</f>
        <v>2</v>
      </c>
      <c r="BD219" s="48">
        <v>1</v>
      </c>
      <c r="BE219" s="49">
        <v>8.333333333333334</v>
      </c>
      <c r="BF219" s="48">
        <v>0</v>
      </c>
      <c r="BG219" s="49">
        <v>0</v>
      </c>
      <c r="BH219" s="48">
        <v>0</v>
      </c>
      <c r="BI219" s="49">
        <v>0</v>
      </c>
      <c r="BJ219" s="48">
        <v>11</v>
      </c>
      <c r="BK219" s="49">
        <v>91.66666666666667</v>
      </c>
      <c r="BL219" s="48">
        <v>12</v>
      </c>
    </row>
    <row r="220" spans="1:64" ht="15">
      <c r="A220" s="64" t="s">
        <v>329</v>
      </c>
      <c r="B220" s="64" t="s">
        <v>329</v>
      </c>
      <c r="C220" s="65" t="s">
        <v>3355</v>
      </c>
      <c r="D220" s="66">
        <v>10</v>
      </c>
      <c r="E220" s="67" t="s">
        <v>136</v>
      </c>
      <c r="F220" s="68">
        <v>12</v>
      </c>
      <c r="G220" s="65"/>
      <c r="H220" s="69"/>
      <c r="I220" s="70"/>
      <c r="J220" s="70"/>
      <c r="K220" s="34" t="s">
        <v>65</v>
      </c>
      <c r="L220" s="77">
        <v>220</v>
      </c>
      <c r="M220" s="77"/>
      <c r="N220" s="72"/>
      <c r="O220" s="79" t="s">
        <v>176</v>
      </c>
      <c r="P220" s="81">
        <v>43502.945497685185</v>
      </c>
      <c r="Q220" s="79" t="s">
        <v>513</v>
      </c>
      <c r="R220" s="82" t="s">
        <v>569</v>
      </c>
      <c r="S220" s="79" t="s">
        <v>609</v>
      </c>
      <c r="T220" s="79" t="s">
        <v>632</v>
      </c>
      <c r="U220" s="79"/>
      <c r="V220" s="82" t="s">
        <v>765</v>
      </c>
      <c r="W220" s="81">
        <v>43502.945497685185</v>
      </c>
      <c r="X220" s="82" t="s">
        <v>915</v>
      </c>
      <c r="Y220" s="79"/>
      <c r="Z220" s="79"/>
      <c r="AA220" s="85" t="s">
        <v>1065</v>
      </c>
      <c r="AB220" s="79"/>
      <c r="AC220" s="79" t="b">
        <v>0</v>
      </c>
      <c r="AD220" s="79">
        <v>0</v>
      </c>
      <c r="AE220" s="85" t="s">
        <v>1092</v>
      </c>
      <c r="AF220" s="79" t="b">
        <v>0</v>
      </c>
      <c r="AG220" s="79" t="s">
        <v>1115</v>
      </c>
      <c r="AH220" s="79"/>
      <c r="AI220" s="85" t="s">
        <v>1092</v>
      </c>
      <c r="AJ220" s="79" t="b">
        <v>0</v>
      </c>
      <c r="AK220" s="79">
        <v>0</v>
      </c>
      <c r="AL220" s="85" t="s">
        <v>1092</v>
      </c>
      <c r="AM220" s="79" t="s">
        <v>1130</v>
      </c>
      <c r="AN220" s="79" t="b">
        <v>0</v>
      </c>
      <c r="AO220" s="85" t="s">
        <v>1065</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28</v>
      </c>
      <c r="BK220" s="49">
        <v>100</v>
      </c>
      <c r="BL220" s="48">
        <v>28</v>
      </c>
    </row>
    <row r="221" spans="1:64" ht="15">
      <c r="A221" s="64" t="s">
        <v>329</v>
      </c>
      <c r="B221" s="64" t="s">
        <v>329</v>
      </c>
      <c r="C221" s="65" t="s">
        <v>3355</v>
      </c>
      <c r="D221" s="66">
        <v>10</v>
      </c>
      <c r="E221" s="67" t="s">
        <v>136</v>
      </c>
      <c r="F221" s="68">
        <v>12</v>
      </c>
      <c r="G221" s="65"/>
      <c r="H221" s="69"/>
      <c r="I221" s="70"/>
      <c r="J221" s="70"/>
      <c r="K221" s="34" t="s">
        <v>65</v>
      </c>
      <c r="L221" s="77">
        <v>221</v>
      </c>
      <c r="M221" s="77"/>
      <c r="N221" s="72"/>
      <c r="O221" s="79" t="s">
        <v>176</v>
      </c>
      <c r="P221" s="81">
        <v>43505.00672453704</v>
      </c>
      <c r="Q221" s="79" t="s">
        <v>514</v>
      </c>
      <c r="R221" s="82" t="s">
        <v>570</v>
      </c>
      <c r="S221" s="79" t="s">
        <v>609</v>
      </c>
      <c r="T221" s="79" t="s">
        <v>643</v>
      </c>
      <c r="U221" s="79"/>
      <c r="V221" s="82" t="s">
        <v>765</v>
      </c>
      <c r="W221" s="81">
        <v>43505.00672453704</v>
      </c>
      <c r="X221" s="82" t="s">
        <v>916</v>
      </c>
      <c r="Y221" s="79"/>
      <c r="Z221" s="79"/>
      <c r="AA221" s="85" t="s">
        <v>1066</v>
      </c>
      <c r="AB221" s="79"/>
      <c r="AC221" s="79" t="b">
        <v>0</v>
      </c>
      <c r="AD221" s="79">
        <v>0</v>
      </c>
      <c r="AE221" s="85" t="s">
        <v>1092</v>
      </c>
      <c r="AF221" s="79" t="b">
        <v>0</v>
      </c>
      <c r="AG221" s="79" t="s">
        <v>1115</v>
      </c>
      <c r="AH221" s="79"/>
      <c r="AI221" s="85" t="s">
        <v>1092</v>
      </c>
      <c r="AJ221" s="79" t="b">
        <v>0</v>
      </c>
      <c r="AK221" s="79">
        <v>0</v>
      </c>
      <c r="AL221" s="85" t="s">
        <v>1092</v>
      </c>
      <c r="AM221" s="79" t="s">
        <v>1130</v>
      </c>
      <c r="AN221" s="79" t="b">
        <v>0</v>
      </c>
      <c r="AO221" s="85" t="s">
        <v>1066</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2</v>
      </c>
      <c r="BD221" s="48">
        <v>1</v>
      </c>
      <c r="BE221" s="49">
        <v>4</v>
      </c>
      <c r="BF221" s="48">
        <v>0</v>
      </c>
      <c r="BG221" s="49">
        <v>0</v>
      </c>
      <c r="BH221" s="48">
        <v>0</v>
      </c>
      <c r="BI221" s="49">
        <v>0</v>
      </c>
      <c r="BJ221" s="48">
        <v>24</v>
      </c>
      <c r="BK221" s="49">
        <v>96</v>
      </c>
      <c r="BL221" s="48">
        <v>25</v>
      </c>
    </row>
    <row r="222" spans="1:64" ht="15">
      <c r="A222" s="64" t="s">
        <v>329</v>
      </c>
      <c r="B222" s="64" t="s">
        <v>329</v>
      </c>
      <c r="C222" s="65" t="s">
        <v>3355</v>
      </c>
      <c r="D222" s="66">
        <v>10</v>
      </c>
      <c r="E222" s="67" t="s">
        <v>136</v>
      </c>
      <c r="F222" s="68">
        <v>12</v>
      </c>
      <c r="G222" s="65"/>
      <c r="H222" s="69"/>
      <c r="I222" s="70"/>
      <c r="J222" s="70"/>
      <c r="K222" s="34" t="s">
        <v>65</v>
      </c>
      <c r="L222" s="77">
        <v>222</v>
      </c>
      <c r="M222" s="77"/>
      <c r="N222" s="72"/>
      <c r="O222" s="79" t="s">
        <v>176</v>
      </c>
      <c r="P222" s="81">
        <v>43507.63239583333</v>
      </c>
      <c r="Q222" s="79" t="s">
        <v>515</v>
      </c>
      <c r="R222" s="79"/>
      <c r="S222" s="79"/>
      <c r="T222" s="79" t="s">
        <v>632</v>
      </c>
      <c r="U222" s="79"/>
      <c r="V222" s="82" t="s">
        <v>765</v>
      </c>
      <c r="W222" s="81">
        <v>43507.63239583333</v>
      </c>
      <c r="X222" s="82" t="s">
        <v>917</v>
      </c>
      <c r="Y222" s="79"/>
      <c r="Z222" s="79"/>
      <c r="AA222" s="85" t="s">
        <v>1067</v>
      </c>
      <c r="AB222" s="79"/>
      <c r="AC222" s="79" t="b">
        <v>0</v>
      </c>
      <c r="AD222" s="79">
        <v>1</v>
      </c>
      <c r="AE222" s="85" t="s">
        <v>1092</v>
      </c>
      <c r="AF222" s="79" t="b">
        <v>0</v>
      </c>
      <c r="AG222" s="79" t="s">
        <v>1115</v>
      </c>
      <c r="AH222" s="79"/>
      <c r="AI222" s="85" t="s">
        <v>1092</v>
      </c>
      <c r="AJ222" s="79" t="b">
        <v>0</v>
      </c>
      <c r="AK222" s="79">
        <v>0</v>
      </c>
      <c r="AL222" s="85" t="s">
        <v>1092</v>
      </c>
      <c r="AM222" s="79" t="s">
        <v>1130</v>
      </c>
      <c r="AN222" s="79" t="b">
        <v>0</v>
      </c>
      <c r="AO222" s="85" t="s">
        <v>1067</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2</v>
      </c>
      <c r="BD222" s="48">
        <v>2</v>
      </c>
      <c r="BE222" s="49">
        <v>6.666666666666667</v>
      </c>
      <c r="BF222" s="48">
        <v>0</v>
      </c>
      <c r="BG222" s="49">
        <v>0</v>
      </c>
      <c r="BH222" s="48">
        <v>0</v>
      </c>
      <c r="BI222" s="49">
        <v>0</v>
      </c>
      <c r="BJ222" s="48">
        <v>28</v>
      </c>
      <c r="BK222" s="49">
        <v>93.33333333333333</v>
      </c>
      <c r="BL222" s="48">
        <v>30</v>
      </c>
    </row>
    <row r="223" spans="1:64" ht="15">
      <c r="A223" s="64" t="s">
        <v>329</v>
      </c>
      <c r="B223" s="64" t="s">
        <v>329</v>
      </c>
      <c r="C223" s="65" t="s">
        <v>3355</v>
      </c>
      <c r="D223" s="66">
        <v>10</v>
      </c>
      <c r="E223" s="67" t="s">
        <v>136</v>
      </c>
      <c r="F223" s="68">
        <v>12</v>
      </c>
      <c r="G223" s="65"/>
      <c r="H223" s="69"/>
      <c r="I223" s="70"/>
      <c r="J223" s="70"/>
      <c r="K223" s="34" t="s">
        <v>65</v>
      </c>
      <c r="L223" s="77">
        <v>223</v>
      </c>
      <c r="M223" s="77"/>
      <c r="N223" s="72"/>
      <c r="O223" s="79" t="s">
        <v>176</v>
      </c>
      <c r="P223" s="81">
        <v>43508.55224537037</v>
      </c>
      <c r="Q223" s="79" t="s">
        <v>516</v>
      </c>
      <c r="R223" s="79"/>
      <c r="S223" s="79"/>
      <c r="T223" s="79" t="s">
        <v>632</v>
      </c>
      <c r="U223" s="79"/>
      <c r="V223" s="82" t="s">
        <v>765</v>
      </c>
      <c r="W223" s="81">
        <v>43508.55224537037</v>
      </c>
      <c r="X223" s="82" t="s">
        <v>918</v>
      </c>
      <c r="Y223" s="79"/>
      <c r="Z223" s="79"/>
      <c r="AA223" s="85" t="s">
        <v>1068</v>
      </c>
      <c r="AB223" s="79"/>
      <c r="AC223" s="79" t="b">
        <v>0</v>
      </c>
      <c r="AD223" s="79">
        <v>0</v>
      </c>
      <c r="AE223" s="85" t="s">
        <v>1092</v>
      </c>
      <c r="AF223" s="79" t="b">
        <v>0</v>
      </c>
      <c r="AG223" s="79" t="s">
        <v>1115</v>
      </c>
      <c r="AH223" s="79"/>
      <c r="AI223" s="85" t="s">
        <v>1092</v>
      </c>
      <c r="AJ223" s="79" t="b">
        <v>0</v>
      </c>
      <c r="AK223" s="79">
        <v>0</v>
      </c>
      <c r="AL223" s="85" t="s">
        <v>1092</v>
      </c>
      <c r="AM223" s="79" t="s">
        <v>1130</v>
      </c>
      <c r="AN223" s="79" t="b">
        <v>0</v>
      </c>
      <c r="AO223" s="85" t="s">
        <v>1068</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2</v>
      </c>
      <c r="BD223" s="48">
        <v>2</v>
      </c>
      <c r="BE223" s="49">
        <v>6.25</v>
      </c>
      <c r="BF223" s="48">
        <v>0</v>
      </c>
      <c r="BG223" s="49">
        <v>0</v>
      </c>
      <c r="BH223" s="48">
        <v>0</v>
      </c>
      <c r="BI223" s="49">
        <v>0</v>
      </c>
      <c r="BJ223" s="48">
        <v>30</v>
      </c>
      <c r="BK223" s="49">
        <v>93.75</v>
      </c>
      <c r="BL223" s="48">
        <v>32</v>
      </c>
    </row>
    <row r="224" spans="1:64" ht="15">
      <c r="A224" s="64" t="s">
        <v>334</v>
      </c>
      <c r="B224" s="64" t="s">
        <v>329</v>
      </c>
      <c r="C224" s="65" t="s">
        <v>3354</v>
      </c>
      <c r="D224" s="66">
        <v>3</v>
      </c>
      <c r="E224" s="67" t="s">
        <v>132</v>
      </c>
      <c r="F224" s="68">
        <v>35</v>
      </c>
      <c r="G224" s="65"/>
      <c r="H224" s="69"/>
      <c r="I224" s="70"/>
      <c r="J224" s="70"/>
      <c r="K224" s="34" t="s">
        <v>65</v>
      </c>
      <c r="L224" s="77">
        <v>224</v>
      </c>
      <c r="M224" s="77"/>
      <c r="N224" s="72"/>
      <c r="O224" s="79" t="s">
        <v>391</v>
      </c>
      <c r="P224" s="81">
        <v>43511.86454861111</v>
      </c>
      <c r="Q224" s="79" t="s">
        <v>509</v>
      </c>
      <c r="R224" s="79"/>
      <c r="S224" s="79"/>
      <c r="T224" s="79"/>
      <c r="U224" s="79"/>
      <c r="V224" s="82" t="s">
        <v>770</v>
      </c>
      <c r="W224" s="81">
        <v>43511.86454861111</v>
      </c>
      <c r="X224" s="82" t="s">
        <v>911</v>
      </c>
      <c r="Y224" s="79"/>
      <c r="Z224" s="79"/>
      <c r="AA224" s="85" t="s">
        <v>1061</v>
      </c>
      <c r="AB224" s="79"/>
      <c r="AC224" s="79" t="b">
        <v>0</v>
      </c>
      <c r="AD224" s="79">
        <v>0</v>
      </c>
      <c r="AE224" s="85" t="s">
        <v>1092</v>
      </c>
      <c r="AF224" s="79" t="b">
        <v>0</v>
      </c>
      <c r="AG224" s="79" t="s">
        <v>1115</v>
      </c>
      <c r="AH224" s="79"/>
      <c r="AI224" s="85" t="s">
        <v>1092</v>
      </c>
      <c r="AJ224" s="79" t="b">
        <v>0</v>
      </c>
      <c r="AK224" s="79">
        <v>1</v>
      </c>
      <c r="AL224" s="85" t="s">
        <v>1056</v>
      </c>
      <c r="AM224" s="79" t="s">
        <v>1125</v>
      </c>
      <c r="AN224" s="79" t="b">
        <v>0</v>
      </c>
      <c r="AO224" s="85" t="s">
        <v>1056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335</v>
      </c>
      <c r="B225" s="64" t="s">
        <v>389</v>
      </c>
      <c r="C225" s="65" t="s">
        <v>3354</v>
      </c>
      <c r="D225" s="66">
        <v>3</v>
      </c>
      <c r="E225" s="67" t="s">
        <v>132</v>
      </c>
      <c r="F225" s="68">
        <v>35</v>
      </c>
      <c r="G225" s="65"/>
      <c r="H225" s="69"/>
      <c r="I225" s="70"/>
      <c r="J225" s="70"/>
      <c r="K225" s="34" t="s">
        <v>65</v>
      </c>
      <c r="L225" s="77">
        <v>225</v>
      </c>
      <c r="M225" s="77"/>
      <c r="N225" s="72"/>
      <c r="O225" s="79" t="s">
        <v>392</v>
      </c>
      <c r="P225" s="81">
        <v>43511.92957175926</v>
      </c>
      <c r="Q225" s="79" t="s">
        <v>517</v>
      </c>
      <c r="R225" s="79"/>
      <c r="S225" s="79"/>
      <c r="T225" s="79"/>
      <c r="U225" s="79"/>
      <c r="V225" s="82" t="s">
        <v>710</v>
      </c>
      <c r="W225" s="81">
        <v>43511.92957175926</v>
      </c>
      <c r="X225" s="82" t="s">
        <v>919</v>
      </c>
      <c r="Y225" s="79"/>
      <c r="Z225" s="79"/>
      <c r="AA225" s="85" t="s">
        <v>1069</v>
      </c>
      <c r="AB225" s="85" t="s">
        <v>1090</v>
      </c>
      <c r="AC225" s="79" t="b">
        <v>0</v>
      </c>
      <c r="AD225" s="79">
        <v>0</v>
      </c>
      <c r="AE225" s="85" t="s">
        <v>1113</v>
      </c>
      <c r="AF225" s="79" t="b">
        <v>0</v>
      </c>
      <c r="AG225" s="79" t="s">
        <v>1115</v>
      </c>
      <c r="AH225" s="79"/>
      <c r="AI225" s="85" t="s">
        <v>1092</v>
      </c>
      <c r="AJ225" s="79" t="b">
        <v>0</v>
      </c>
      <c r="AK225" s="79">
        <v>0</v>
      </c>
      <c r="AL225" s="85" t="s">
        <v>1092</v>
      </c>
      <c r="AM225" s="79" t="s">
        <v>1123</v>
      </c>
      <c r="AN225" s="79" t="b">
        <v>0</v>
      </c>
      <c r="AO225" s="85" t="s">
        <v>1090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23</v>
      </c>
      <c r="BC225" s="78" t="str">
        <f>REPLACE(INDEX(GroupVertices[Group],MATCH(Edges[[#This Row],[Vertex 2]],GroupVertices[Vertex],0)),1,1,"")</f>
        <v>23</v>
      </c>
      <c r="BD225" s="48">
        <v>0</v>
      </c>
      <c r="BE225" s="49">
        <v>0</v>
      </c>
      <c r="BF225" s="48">
        <v>1</v>
      </c>
      <c r="BG225" s="49">
        <v>4.545454545454546</v>
      </c>
      <c r="BH225" s="48">
        <v>0</v>
      </c>
      <c r="BI225" s="49">
        <v>0</v>
      </c>
      <c r="BJ225" s="48">
        <v>21</v>
      </c>
      <c r="BK225" s="49">
        <v>95.45454545454545</v>
      </c>
      <c r="BL225" s="48">
        <v>22</v>
      </c>
    </row>
    <row r="226" spans="1:64" ht="15">
      <c r="A226" s="64" t="s">
        <v>336</v>
      </c>
      <c r="B226" s="64" t="s">
        <v>390</v>
      </c>
      <c r="C226" s="65" t="s">
        <v>3354</v>
      </c>
      <c r="D226" s="66">
        <v>3</v>
      </c>
      <c r="E226" s="67" t="s">
        <v>132</v>
      </c>
      <c r="F226" s="68">
        <v>35</v>
      </c>
      <c r="G226" s="65"/>
      <c r="H226" s="69"/>
      <c r="I226" s="70"/>
      <c r="J226" s="70"/>
      <c r="K226" s="34" t="s">
        <v>65</v>
      </c>
      <c r="L226" s="77">
        <v>226</v>
      </c>
      <c r="M226" s="77"/>
      <c r="N226" s="72"/>
      <c r="O226" s="79" t="s">
        <v>392</v>
      </c>
      <c r="P226" s="81">
        <v>43511.93550925926</v>
      </c>
      <c r="Q226" s="79" t="s">
        <v>518</v>
      </c>
      <c r="R226" s="79"/>
      <c r="S226" s="79"/>
      <c r="T226" s="79"/>
      <c r="U226" s="82" t="s">
        <v>663</v>
      </c>
      <c r="V226" s="82" t="s">
        <v>663</v>
      </c>
      <c r="W226" s="81">
        <v>43511.93550925926</v>
      </c>
      <c r="X226" s="82" t="s">
        <v>920</v>
      </c>
      <c r="Y226" s="79"/>
      <c r="Z226" s="79"/>
      <c r="AA226" s="85" t="s">
        <v>1070</v>
      </c>
      <c r="AB226" s="85" t="s">
        <v>1091</v>
      </c>
      <c r="AC226" s="79" t="b">
        <v>0</v>
      </c>
      <c r="AD226" s="79">
        <v>3</v>
      </c>
      <c r="AE226" s="85" t="s">
        <v>1114</v>
      </c>
      <c r="AF226" s="79" t="b">
        <v>0</v>
      </c>
      <c r="AG226" s="79" t="s">
        <v>1115</v>
      </c>
      <c r="AH226" s="79"/>
      <c r="AI226" s="85" t="s">
        <v>1092</v>
      </c>
      <c r="AJ226" s="79" t="b">
        <v>0</v>
      </c>
      <c r="AK226" s="79">
        <v>0</v>
      </c>
      <c r="AL226" s="85" t="s">
        <v>1092</v>
      </c>
      <c r="AM226" s="79" t="s">
        <v>1127</v>
      </c>
      <c r="AN226" s="79" t="b">
        <v>0</v>
      </c>
      <c r="AO226" s="85" t="s">
        <v>1091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22</v>
      </c>
      <c r="BC226" s="78" t="str">
        <f>REPLACE(INDEX(GroupVertices[Group],MATCH(Edges[[#This Row],[Vertex 2]],GroupVertices[Vertex],0)),1,1,"")</f>
        <v>22</v>
      </c>
      <c r="BD226" s="48">
        <v>2</v>
      </c>
      <c r="BE226" s="49">
        <v>4.3478260869565215</v>
      </c>
      <c r="BF226" s="48">
        <v>2</v>
      </c>
      <c r="BG226" s="49">
        <v>4.3478260869565215</v>
      </c>
      <c r="BH226" s="48">
        <v>0</v>
      </c>
      <c r="BI226" s="49">
        <v>0</v>
      </c>
      <c r="BJ226" s="48">
        <v>42</v>
      </c>
      <c r="BK226" s="49">
        <v>91.30434782608695</v>
      </c>
      <c r="BL226" s="48">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hyperlinks>
    <hyperlink ref="Q147" r:id="rId1" display="https://t.co/uVhSGyj8Y6"/>
    <hyperlink ref="Q189" r:id="rId2" display="https://t.co/GzQrM194Kk"/>
    <hyperlink ref="R5" r:id="rId3" display="https://pamplinmedia.com/sl/417693-320967-expansion-of-bottle-bill-program-results-in-90-percent-recycling-rate-"/>
    <hyperlink ref="R8" r:id="rId4" display="https://pamplinmedia.com/sl/417693-320967-expansion-of-bottle-bill-program-results-in-90-percent-recycling-rate-"/>
    <hyperlink ref="R11" r:id="rId5" display="https://en.wikipedia.org/wiki/Oregon_Bottle_Bill"/>
    <hyperlink ref="R12" r:id="rId6" display="https://pamplinmedia.com/sl/417693-320967-expansion-of-bottle-bill-program-results-in-90-percent-recycling-rate-?fbclid=IwAR1lP1ey0v7_9mDtv17g1ZCeLcsG0Dbe6LLUSyvJNKzCRYX7PeN4tuQngFQ"/>
    <hyperlink ref="R13" r:id="rId7" display="http://www.wnpr.org/post/has-connecticuts-bottle-bill-changed-environmental-law-cash-cow"/>
    <hyperlink ref="R14" r:id="rId8" display="http://www.wnpr.org/post/has-connecticuts-bottle-bill-changed-environmental-law-cash-cow"/>
    <hyperlink ref="R21" r:id="rId9" display="https://www.npr.org/templates/story/story.php?storyId=688656261&amp;utm_campaign=storyshare&amp;utm_source=twitter.com&amp;utm_medium=social"/>
    <hyperlink ref="R27" r:id="rId10" display="https://www.oskaloosa.com/news/local_news/legislators-talk-bottle-bill/article_07088ad3-cb77-52d6-a4f8-6fddf2d2fb02.html"/>
    <hyperlink ref="R28" r:id="rId11" display="https://www.mprnews.org/story/2019/02/04/npr-oregon-bottle-deposit-system-hits-90-percent-redemption-rate"/>
    <hyperlink ref="R29" r:id="rId12" display="https://ctmirror.org/category/ct-viewpoints/expand-connecticuts-bottle-bill-reduce-plastic-waste/"/>
    <hyperlink ref="R30" r:id="rId13" display="https://pamplinmedia.com/sl/417693-320967-expansion-of-bottle-bill-program-results-in-90-percent-recycling-rate-?fbclid=IwAR3kXFPr6KaI6hs82qfK_KH15MvVNhrrWotp0u0vQSnhlADfja10FUxaUdI"/>
    <hyperlink ref="R31" r:id="rId14" display="https://pamplinmedia.com/sl/417693-320967-expansion-of-bottle-bill-program-results-in-90-percent-recycling-rate-?fbclid=IwAR3kXFPr6KaI6hs82qfK_KH15MvVNhrrWotp0u0vQSnhlADfja10FUxaUdI"/>
    <hyperlink ref="R33" r:id="rId15" display="https://ctmirror.org/category/ct-viewpoints/expand-connecticuts-bottle-bill-reduce-plastic-waste/"/>
    <hyperlink ref="R38" r:id="rId16" display="http://patch.com/massachusetts/woburn/woburn-mayor-wants-nips-covered-bottle-bill?utm_source=dlvr.it&amp;utm_medium=twitter&amp;utm_term=politics%20%26%20government&amp;utm_campaign=recirc&amp;utm_content=aol"/>
    <hyperlink ref="R39" r:id="rId17" display="https://twitter.com/michaeldembrow/status/1092824683307626497"/>
    <hyperlink ref="R40" r:id="rId18" display="https://twitter.com/michaeldembrow/status/1092824683307626497"/>
    <hyperlink ref="R41" r:id="rId19" display="https://twitter.com/michaeldembrow/status/1092824683307626497"/>
    <hyperlink ref="R42" r:id="rId20" display="https://twitter.com/Waterkeeper/status/1091796663272988681"/>
    <hyperlink ref="R43" r:id="rId21" display="https://twitter.com/michaeldembrow/status/1092824683307626497"/>
    <hyperlink ref="R45" r:id="rId22" display="https://twitter.com/civicskunkworks/status/1093244487223017472"/>
    <hyperlink ref="R46" r:id="rId23" display="https://ctmirror.org/2019/02/06/fix-the-broken-bottle-bill-before-expanding-it/"/>
    <hyperlink ref="R50" r:id="rId24" display="https://variety.com/2018/gaming/news/mtn-dew-amp-gaming-fuel-1203080770/"/>
    <hyperlink ref="R51" r:id="rId25" display="https://www.opb.org/news/article/oregon-bottle-deposit-redemption-rate-2018/?fbclid=IwAR1yUCe4frbqum2JEdrIhgGDXlU5gHPkwV7YXAW0XPnRHOqBlhF9DntEslo"/>
    <hyperlink ref="R62" r:id="rId26" display="https://www.thegazette.com/subject/news/government/iowas-40-year-old-iowa-bottle-bill-falling-apart-economist-dermot-hays-says-20190207"/>
    <hyperlink ref="R63" r:id="rId27" display="https://www.thegazette.com/subject/news/government/iowas-40-year-old-iowa-bottle-bill-falling-apart-economist-dermot-hays-says-20190207"/>
    <hyperlink ref="R64" r:id="rId28" display="https://wasteadvantagemag.com/expand-connecticuts-bottle-bill-reduce-plastic-waste/"/>
    <hyperlink ref="R65" r:id="rId29" display="https://ctmirror.org/category/ct-viewpoints/expand-connecticuts-bottle-bill-reduce-plastic-waste/"/>
    <hyperlink ref="R78" r:id="rId30" display="https://www.riverkeeper.org/news-events/news/stop-polluters/statement-citizens-campaign-for-the-environment-nrdc-and-riverkeeper-weigh-in-on-governor-andrew-m-cuomos-proposal-to-ban-plastic-bags-expand-nys-bottle-bill/"/>
    <hyperlink ref="R80" r:id="rId31" display="https://www.riverkeeper.org/news-events/news/stop-polluters/statement-citizens-campaign-for-the-environment-nrdc-and-riverkeeper-weigh-in-on-governor-andrew-m-cuomos-proposal-to-ban-plastic-bags-expand-nys-bottle-bill/"/>
    <hyperlink ref="R82" r:id="rId32" display="https://www.riverkeeper.org/news-events/news/stop-polluters/statement-citizens-campaign-for-the-environment-nrdc-and-riverkeeper-weigh-in-on-governor-andrew-m-cuomos-proposal-to-ban-plastic-bags-expand-nys-bottle-bill/"/>
    <hyperlink ref="R84" r:id="rId33" display="https://www.riverkeeper.org/news-events/news/stop-polluters/statement-citizens-campaign-for-the-environment-nrdc-and-riverkeeper-weigh-in-on-governor-andrew-m-cuomos-proposal-to-ban-plastic-bags-expand-nys-bottle-bill/"/>
    <hyperlink ref="R87" r:id="rId34" display="https://globegazette.com/news/iowa/iowa-s--year-old-iowa-bottle-bill-falling-apart/article_233e87c4-f96b-5f52-bc3b-474e994da8c3.html?utm_source=dlvr.it&amp;utm_medium=twitter"/>
    <hyperlink ref="R88" r:id="rId35" display="https://www.youtube.com/watch?v=SZ9H7x5l_pE"/>
    <hyperlink ref="R89" r:id="rId36" display="https://www.youtube.com/watch?v=SZ9H7x5l_pE"/>
    <hyperlink ref="R90" r:id="rId37" display="https://www.youtube.com/watch?v=SZ9H7x5l_pE"/>
    <hyperlink ref="R91" r:id="rId38" display="https://siouxcityjournal.com/news/state-and-regional/iowa-s--year-old-iowa-bottle-bill-falling-apart/article_9fdeb9af-e988-55d9-87a3-cd387b9ae935.html?utm_content=buffercead1&amp;utm_medium=social&amp;utm_source=twitter.com&amp;utm_campaign=LEEDCC"/>
    <hyperlink ref="R92" r:id="rId39" display="https://www.youtube.com/watch?v=SZ9H7x5l_pE"/>
    <hyperlink ref="R100" r:id="rId40" display="http://legiscan.com/CT/bill/SB00589"/>
    <hyperlink ref="R117" r:id="rId41" display="https://twitter.com/pac12network/status/1094464120395464706"/>
    <hyperlink ref="R142" r:id="rId42" display="https://www.vpr.org/post/bottles-bags-montpelier-takes-aim-single-use-plastics"/>
    <hyperlink ref="R145" r:id="rId43" display="http://www.kjan.com/index.php/2019/02/iowas-bottle-bill-is-falling-apart-according-to-isu-economist/"/>
    <hyperlink ref="R146" r:id="rId44" display="https://www.kglonews.com/isu-economist-says-iowas-bottle-bill-is-falling-apart/"/>
    <hyperlink ref="R147" r:id="rId45" display="http://kiwaradio.com/local-news/isu-economist-iowas-bottle-bill-falling-apart/"/>
    <hyperlink ref="R156" r:id="rId46" display="https://wcfcourier.com/news/local/govt-and-politics/iowa-s--year-old-iowa-bottle-bill-falling-apart/article_dfd3dabc-a9d3-5cad-8d2c-a7a03b5fd4c4.html?utm_content=bufferb2662&amp;utm_medium=social&amp;utm_source=twitter.com&amp;utm_campaign=LEEDCC"/>
    <hyperlink ref="R160" r:id="rId47" display="https://myemail.constantcontact.com/CBJ-Morning-Rush.html?soid=1102751454250&amp;aid=18gtDKMwMoY"/>
    <hyperlink ref="R161" r:id="rId48" display="https://www.radioiowa.com/2019/02/11/isu-economist-says-iowas-bottle-bill-is-falling-apart/"/>
    <hyperlink ref="R162" r:id="rId49" display="https://www.radioiowa.com/2019/02/11/isu-economist-says-iowas-bottle-bill-is-falling-apart/"/>
    <hyperlink ref="R164" r:id="rId50" display="https://twitter.com/RadioIowa/status/1095012171526950914"/>
    <hyperlink ref="R166" r:id="rId51" display="https://www.facebook.com/art.staed.1/posts/2031076760322916"/>
    <hyperlink ref="R167" r:id="rId52" display="https://www.facebook.com/art.staed.1/posts/2037788332985092"/>
    <hyperlink ref="R169" r:id="rId53" display="https://resource-recycling.com/recycling/2019/02/12/bottle-bill-expansion-draws-municipal-and-mrf-concern/"/>
    <hyperlink ref="R170" r:id="rId54" display="https://resource-recycling.com/recycling/2019/02/12/bottle-bill-expansion-draws-municipal-and-mrf-concern/"/>
    <hyperlink ref="R171" r:id="rId55" display="https://resource-recycling.com/recycling/2019/02/12/bottle-bill-expansion-draws-municipal-and-mrf-concern/"/>
    <hyperlink ref="R175" r:id="rId56" display="https://resource-recycling.com/recycling/2019/02/12/bottle-bill-expansion-draws-municipal-and-mrf-concern/"/>
    <hyperlink ref="R176" r:id="rId57" display="https://www.npr.org/sections/thesalt/2019/02/04/688656261/oregon-bottle-deposit-system-hits-90-percent-redemption-rate"/>
    <hyperlink ref="R177" r:id="rId58" display="https://www.npr.org/sections/thesalt/2019/02/04/688656261/oregon-bottle-deposit-system-hits-90-percent-redemption-rate"/>
    <hyperlink ref="R178" r:id="rId59" display="https://www.gloucestertimes.com/news/local_news/a-way-to-nix-nip-litter-council-considers-resolution-to/article_ffca6d02-d4c2-590f-bd19-3a7d51cca4d0.html"/>
    <hyperlink ref="R179" r:id="rId60" display="https://www.gloucestertimes.com/news/local_news/a-way-to-nix-nip-litter-council-considers-resolution-to/article_ffca6d02-d4c2-590f-bd19-3a7d51cca4d0.html"/>
    <hyperlink ref="R180" r:id="rId61" display="https://www.gloucestertimes.com/news/local_news/a-way-to-nix-nip-litter-council-considers-resolution-to/article_ffca6d02-d4c2-590f-bd19-3a7d51cca4d0.html"/>
    <hyperlink ref="R181" r:id="rId62" display="https://twitter.com/NRDC/status/1095502852850622464"/>
    <hyperlink ref="R183" r:id="rId63" display="https://resource-recycling.com/recycling/2019/02/12/bottle-bill-expansion-draws-municipal-and-mrf-concern/"/>
    <hyperlink ref="R184" r:id="rId64" display="https://resource-recycling.com/recycling/2019/02/12/bottle-bill-expansion-draws-municipal-and-mrf-concern/"/>
    <hyperlink ref="R185" r:id="rId65" display="https://www.timesfreepress.com/news/local/story/2019/feb/13/chattanoogcreek-still-full-trash-despite-volu/488647/"/>
    <hyperlink ref="R188" r:id="rId66" display="http://tinyurl.com/redirect.php?num=yxzydgsl"/>
    <hyperlink ref="R189" r:id="rId67" display="https://resource-recycling.com/recycling/2019/02/12/bottle-bill-expansion-draws-municipal-and-mrf-concern/"/>
    <hyperlink ref="R190" r:id="rId68" display="https://www.newsbreakapp.com/bottle-bill-moving-in-iowa-senate?id=0Kw9leR8&amp;s=a99&amp;pd=44052652"/>
    <hyperlink ref="R193" r:id="rId69" display="https://www.scrapmonster.com/news/expand-connecticuts-bottle-bill-reduce-plastic-waste/1/70392?utm_source=dlvr.it&amp;utm_medium=twitter"/>
    <hyperlink ref="R196" r:id="rId70" display="https://www.desmoinesregister.com/story/opinion/2019/01/24/celsi-bottle-bill-needs-encourage-recycling/2668691002/"/>
    <hyperlink ref="R197" r:id="rId71" display="https://www.desmoinesregister.com/story/opinion/2019/01/24/celsi-bottle-bill-needs-encourage-recycling/2668691002/"/>
    <hyperlink ref="R201" r:id="rId72" display="https://drive.google.com/file/d/107IkhznMPUgSO5P1xnH082t2h_l-jn6n/view"/>
    <hyperlink ref="R205" r:id="rId73" display="https://drive.google.com/file/d/107IkhznMPUgSO5P1xnH082t2h_l-jn6n/view"/>
    <hyperlink ref="R206" r:id="rId74" display="https://www.thegazette.com/subject/news/government/iowas-40-year-old-iowa-bottle-bill-falling-apart-economist-dermot-hays-says-20190207"/>
    <hyperlink ref="R207" r:id="rId75" display="https://www.thegazette.com/subject/news/government/iowas-40-year-old-iowa-bottle-bill-falling-apart-economist-dermot-hays-says-20190207"/>
    <hyperlink ref="R209" r:id="rId76" display="https://www.thegazette.com/subject/news/government/iowas-40-year-old-iowa-bottle-bill-falling-apart-economist-dermot-hays-says-20190207"/>
    <hyperlink ref="R210" r:id="rId77" display="https://www.radioiowa.com/2019/02/11/isu-economist-says-iowas-bottle-bill-is-falling-apart/"/>
    <hyperlink ref="R211" r:id="rId78" display="https://www.radioiowa.com/2019/02/11/isu-economist-says-iowas-bottle-bill-is-falling-apart/"/>
    <hyperlink ref="R212" r:id="rId79" display="https://www.radioiowa.com/2019/02/11/isu-economist-says-iowas-bottle-bill-is-falling-apart/"/>
    <hyperlink ref="R217" r:id="rId80" display="https://www.legis.iowa.gov/legislation/BillBook?ga=88&amp;ba=hf181"/>
    <hyperlink ref="R218" r:id="rId81" display="https://www.legis.iowa.gov/legislation/BillBook?ga=88&amp;ba=HF181"/>
    <hyperlink ref="R219" r:id="rId82" display="https://www.energy-reporters.com/environment/ireland-targets-90-plastic-bottle-recycling/?fbclid=IwAR3D6jmwr82OgKtPJ769sei7u3DRK122XQ3BO-5vU1Aul3aLUTouJ23sU2Y"/>
    <hyperlink ref="R220" r:id="rId83" display="http://www.iowabottlebill.com/blog/2019/2/1/rep-mckean-introduces-legislation-to-expand-bottle-bill-increase-handling-fee"/>
    <hyperlink ref="R221" r:id="rId84" display="http://www.iowabottlebill.com/blog/2019/2/8/bottle-bill-expansion-will-get-subcommittee-hearing-experts-testify-for-house-and-senate-committees"/>
    <hyperlink ref="U34" r:id="rId85" display="https://pbs.twimg.com/media/Dyu2G21VsAAyB4J.jpg"/>
    <hyperlink ref="U48" r:id="rId86" display="https://pbs.twimg.com/media/Dyw7h7kU0AAO8FG.jpg"/>
    <hyperlink ref="U50" r:id="rId87" display="https://pbs.twimg.com/media/Dy0RyjWUYAAxOLM.jpg"/>
    <hyperlink ref="U64" r:id="rId88" display="https://pbs.twimg.com/media/Dy2xzv6XgAIRpRN.jpg"/>
    <hyperlink ref="U65" r:id="rId89" display="https://pbs.twimg.com/media/Dy4NqMmX0AEp8y0.jpg"/>
    <hyperlink ref="U66" r:id="rId90" display="https://pbs.twimg.com/media/Dy4chCPU8AEKYq6.jpg"/>
    <hyperlink ref="U77" r:id="rId91" display="https://pbs.twimg.com/amplify_video_thumb/988494017926135808/img/ctmoQKYnu2K_xGSc.jpg"/>
    <hyperlink ref="U78" r:id="rId92" display="https://pbs.twimg.com/media/Dw39IXaX0AE71Ot.jpg"/>
    <hyperlink ref="U80" r:id="rId93" display="https://pbs.twimg.com/media/Dw39IXaX0AE71Ot.jpg"/>
    <hyperlink ref="U82" r:id="rId94" display="https://pbs.twimg.com/media/Dw39IXaX0AE71Ot.jpg"/>
    <hyperlink ref="U84" r:id="rId95" display="https://pbs.twimg.com/media/Dw39IXaX0AE71Ot.jpg"/>
    <hyperlink ref="U87" r:id="rId96" display="https://pbs.twimg.com/media/Dy5jRTPUUAER3q6.jpg"/>
    <hyperlink ref="U88" r:id="rId97" display="https://pbs.twimg.com/media/Dy5utZeVYAEM5G1.jpg"/>
    <hyperlink ref="U89" r:id="rId98" display="https://pbs.twimg.com/media/Dy5utZeVYAEM5G1.jpg"/>
    <hyperlink ref="U90" r:id="rId99" display="https://pbs.twimg.com/media/Dy5utZeVYAEM5G1.jpg"/>
    <hyperlink ref="U91" r:id="rId100" display="https://pbs.twimg.com/media/Dy57_crX4AA827G.jpg"/>
    <hyperlink ref="U92" r:id="rId101" display="https://pbs.twimg.com/media/Dy5utZeVYAEM5G1.jpg"/>
    <hyperlink ref="U156" r:id="rId102" display="https://pbs.twimg.com/media/DzKc_oHXcAEVMU9.jpg"/>
    <hyperlink ref="U160" r:id="rId103" display="https://pbs.twimg.com/media/DzNdaoDXQAIrW-I.jpg"/>
    <hyperlink ref="U170" r:id="rId104" display="https://pbs.twimg.com/media/DzOtmumWoAIpPCk.jpg"/>
    <hyperlink ref="U183" r:id="rId105" display="https://pbs.twimg.com/media/DzO0idIWoAAst1L.jpg"/>
    <hyperlink ref="U192" r:id="rId106" display="https://pbs.twimg.com/media/DzbH7qTUUAIogUp.jpg"/>
    <hyperlink ref="U201" r:id="rId107" display="https://pbs.twimg.com/media/Dy1dq6aWkAEXAoM.jpg"/>
    <hyperlink ref="U205" r:id="rId108" display="https://pbs.twimg.com/media/Dy1dq6aWkAEXAoM.jpg"/>
    <hyperlink ref="U215" r:id="rId109" display="https://pbs.twimg.com/media/DzeTv5iVsAA_fpq.jpg"/>
    <hyperlink ref="U217" r:id="rId110" display="https://pbs.twimg.com/media/DylKYZNVsAAg4L_.jpg"/>
    <hyperlink ref="U226" r:id="rId111" display="https://pbs.twimg.com/media/DzeuCruUcAA6bUo.jpg"/>
    <hyperlink ref="V3" r:id="rId112" display="http://pbs.twimg.com/profile_images/835252240587751424/2BWFZdKp_normal.jpg"/>
    <hyperlink ref="V4" r:id="rId113" display="http://pbs.twimg.com/profile_images/835251135451582464/HGEA2U6T_normal.jpg"/>
    <hyperlink ref="V5" r:id="rId114" display="http://pbs.twimg.com/profile_images/835235417611890688/ZSd8oZMx_normal.jpg"/>
    <hyperlink ref="V6" r:id="rId115" display="http://pbs.twimg.com/profile_images/1070084813061685248/b_mt_V3u_normal.jpg"/>
    <hyperlink ref="V7" r:id="rId116" display="http://pbs.twimg.com/profile_images/835239437541900288/_CvwOiqZ_normal.jpg"/>
    <hyperlink ref="V8" r:id="rId117" display="http://pbs.twimg.com/profile_images/835258871497248769/1Hr2vfRb_normal.jpg"/>
    <hyperlink ref="V9" r:id="rId118" display="http://pbs.twimg.com/profile_images/835250820740349952/9pkbTMiX_normal.jpg"/>
    <hyperlink ref="V10" r:id="rId119" display="http://pbs.twimg.com/profile_images/1060368979934568448/ABLadYoT_normal.jpg"/>
    <hyperlink ref="V11" r:id="rId120" display="http://pbs.twimg.com/profile_images/504835898/samsm2_normal.jpg"/>
    <hyperlink ref="V12" r:id="rId121" display="http://pbs.twimg.com/profile_images/552627762771423233/-xrXRGJw_normal.jpeg"/>
    <hyperlink ref="V13" r:id="rId122" display="http://pbs.twimg.com/profile_images/935971532949606400/aTPXrUgf_normal.jpg"/>
    <hyperlink ref="V14" r:id="rId123" display="http://pbs.twimg.com/profile_images/2768261356/99fe93f2040ae317a5aedf76b0fc9587_normal.jpeg"/>
    <hyperlink ref="V15" r:id="rId124" display="http://pbs.twimg.com/profile_images/1059265737/Fish_Catch_and_Release_normal.jpg"/>
    <hyperlink ref="V16" r:id="rId125" display="http://pbs.twimg.com/profile_images/714917003794980866/5lrBYeZQ_normal.jpg"/>
    <hyperlink ref="V17" r:id="rId126" display="http://pbs.twimg.com/profile_images/934077241746538496/i66l1Wbh_normal.jpg"/>
    <hyperlink ref="V18" r:id="rId127" display="http://pbs.twimg.com/profile_images/934077241746538496/i66l1Wbh_normal.jpg"/>
    <hyperlink ref="V19" r:id="rId128" display="http://pbs.twimg.com/profile_images/886099803268100100/e_FQVBeD_normal.jpg"/>
    <hyperlink ref="V20" r:id="rId129" display="http://pbs.twimg.com/profile_images/1084910916863434759/ng3XwMKu_normal.jpg"/>
    <hyperlink ref="V21" r:id="rId130" display="http://pbs.twimg.com/profile_images/915698261112926208/f2rBBq2H_normal.jpg"/>
    <hyperlink ref="V22" r:id="rId131" display="http://pbs.twimg.com/profile_images/1262913543/Photo_on_2011-02-12_at_09.49__2_normal.jpg"/>
    <hyperlink ref="V23" r:id="rId132" display="http://pbs.twimg.com/profile_images/1063534280163409924/14shFEu0_normal.jpg"/>
    <hyperlink ref="V24" r:id="rId133" display="http://pbs.twimg.com/profile_images/1063534280163409924/14shFEu0_normal.jpg"/>
    <hyperlink ref="V25" r:id="rId134" display="http://pbs.twimg.com/profile_images/1063534280163409924/14shFEu0_normal.jpg"/>
    <hyperlink ref="V26" r:id="rId135" display="http://pbs.twimg.com/profile_images/1083314203342057472/98LquEnY_normal.jpg"/>
    <hyperlink ref="V27" r:id="rId136" display="http://pbs.twimg.com/profile_images/605751424727707648/_egGkpZO_normal.jpg"/>
    <hyperlink ref="V28" r:id="rId137" display="http://pbs.twimg.com/profile_images/460901080176414720/wv4RpC70_normal.png"/>
    <hyperlink ref="V29" r:id="rId138" display="http://pbs.twimg.com/profile_images/955717488976760832/HaMMHjTm_normal.jpg"/>
    <hyperlink ref="V30" r:id="rId139" display="http://pbs.twimg.com/profile_images/530555298532978688/fOT6Kp2q_normal.png"/>
    <hyperlink ref="V31" r:id="rId140" display="http://pbs.twimg.com/profile_images/530555298532978688/fOT6Kp2q_normal.png"/>
    <hyperlink ref="V32" r:id="rId141" display="http://pbs.twimg.com/profile_images/858070771310178305/C3_67jya_normal.jpg"/>
    <hyperlink ref="V33" r:id="rId142" display="http://pbs.twimg.com/profile_images/1010965318796103680/YYSleQro_normal.jpg"/>
    <hyperlink ref="V34" r:id="rId143" display="https://pbs.twimg.com/media/Dyu2G21VsAAyB4J.jpg"/>
    <hyperlink ref="V35" r:id="rId144" display="http://pbs.twimg.com/profile_images/942828223104155648/nDETuQlB_normal.jpg"/>
    <hyperlink ref="V36" r:id="rId145" display="http://pbs.twimg.com/profile_images/1009481395247382530/FenmJ0l6_normal.jpg"/>
    <hyperlink ref="V37" r:id="rId146" display="http://pbs.twimg.com/profile_images/2219658133/CJMayBallinFull_normal.jpg"/>
    <hyperlink ref="V38" r:id="rId147" display="http://pbs.twimg.com/profile_images/943969159544651776/0cETdPSZ_normal.jpg"/>
    <hyperlink ref="V39" r:id="rId148" display="http://pbs.twimg.com/profile_images/493470165799948288/ixmF8XE8_normal.jpeg"/>
    <hyperlink ref="V40" r:id="rId149" display="http://pbs.twimg.com/profile_images/493470165799948288/ixmF8XE8_normal.jpeg"/>
    <hyperlink ref="V41" r:id="rId150" display="http://pbs.twimg.com/profile_images/493470165799948288/ixmF8XE8_normal.jpeg"/>
    <hyperlink ref="V42" r:id="rId151" display="http://pbs.twimg.com/profile_images/493470165799948288/ixmF8XE8_normal.jpeg"/>
    <hyperlink ref="V43" r:id="rId152" display="http://pbs.twimg.com/profile_images/493470165799948288/ixmF8XE8_normal.jpeg"/>
    <hyperlink ref="V44" r:id="rId153" display="http://pbs.twimg.com/profile_images/493470165799948288/ixmF8XE8_normal.jpeg"/>
    <hyperlink ref="V45" r:id="rId154" display="http://pbs.twimg.com/profile_images/493470165799948288/ixmF8XE8_normal.jpeg"/>
    <hyperlink ref="V46" r:id="rId155" display="http://pbs.twimg.com/profile_images/735841696248934400/HI6oBl3i_normal.jpg"/>
    <hyperlink ref="V47" r:id="rId156" display="http://pbs.twimg.com/profile_images/669337463287128064/AKIplqtW_normal.png"/>
    <hyperlink ref="V48" r:id="rId157" display="https://pbs.twimg.com/media/Dyw7h7kU0AAO8FG.jpg"/>
    <hyperlink ref="V49" r:id="rId158" display="http://pbs.twimg.com/profile_images/1055521116263976960/tFywraww_normal.jpg"/>
    <hyperlink ref="V50" r:id="rId159" display="https://pbs.twimg.com/media/Dy0RyjWUYAAxOLM.jpg"/>
    <hyperlink ref="V51" r:id="rId160" display="http://pbs.twimg.com/profile_images/923711672283312128/u2r5zjq2_normal.jpg"/>
    <hyperlink ref="V52" r:id="rId161" display="http://pbs.twimg.com/profile_images/1027053559550865408/LujBTxQ9_normal.jpg"/>
    <hyperlink ref="V53" r:id="rId162" display="http://pbs.twimg.com/profile_images/704394777916116992/EEvXSvA6_normal.jpg"/>
    <hyperlink ref="V54" r:id="rId163" display="http://pbs.twimg.com/profile_images/704394777916116992/EEvXSvA6_normal.jpg"/>
    <hyperlink ref="V55" r:id="rId164" display="http://pbs.twimg.com/profile_images/704394777916116992/EEvXSvA6_normal.jpg"/>
    <hyperlink ref="V56" r:id="rId165" display="http://pbs.twimg.com/profile_images/1011332604598149120/85_I56b8_normal.jpg"/>
    <hyperlink ref="V57" r:id="rId166" display="http://pbs.twimg.com/profile_images/1011332604598149120/85_I56b8_normal.jpg"/>
    <hyperlink ref="V58" r:id="rId167" display="http://pbs.twimg.com/profile_images/1011332604598149120/85_I56b8_normal.jpg"/>
    <hyperlink ref="V59" r:id="rId168" display="http://pbs.twimg.com/profile_images/839493918085410820/jwD66zt2_normal.jpg"/>
    <hyperlink ref="V60" r:id="rId169" display="http://pbs.twimg.com/profile_images/839493918085410820/jwD66zt2_normal.jpg"/>
    <hyperlink ref="V61" r:id="rId170" display="http://pbs.twimg.com/profile_images/839493918085410820/jwD66zt2_normal.jpg"/>
    <hyperlink ref="V62" r:id="rId171" display="http://pbs.twimg.com/profile_images/837113943076175872/m0-yTLbh_normal.jpg"/>
    <hyperlink ref="V63" r:id="rId172" display="http://pbs.twimg.com/profile_images/730488889723355140/UOACmGZB_normal.jpg"/>
    <hyperlink ref="V64" r:id="rId173" display="https://pbs.twimg.com/media/Dy2xzv6XgAIRpRN.jpg"/>
    <hyperlink ref="V65" r:id="rId174" display="https://pbs.twimg.com/media/Dy4NqMmX0AEp8y0.jpg"/>
    <hyperlink ref="V66" r:id="rId175" display="https://pbs.twimg.com/media/Dy4chCPU8AEKYq6.jpg"/>
    <hyperlink ref="V67" r:id="rId176" display="http://pbs.twimg.com/profile_images/1089992505175744517/CWLydKjx_normal.jpg"/>
    <hyperlink ref="V68" r:id="rId177" display="http://pbs.twimg.com/profile_images/1089992505175744517/CWLydKjx_normal.jpg"/>
    <hyperlink ref="V69" r:id="rId178" display="http://pbs.twimg.com/profile_images/1089992505175744517/CWLydKjx_normal.jpg"/>
    <hyperlink ref="V70" r:id="rId179" display="http://pbs.twimg.com/profile_images/1089992505175744517/CWLydKjx_normal.jpg"/>
    <hyperlink ref="V71" r:id="rId180" display="http://pbs.twimg.com/profile_images/1089992505175744517/CWLydKjx_normal.jpg"/>
    <hyperlink ref="V72" r:id="rId181" display="http://pbs.twimg.com/profile_images/1040183559514927104/9x0j5Lv7_normal.jpg"/>
    <hyperlink ref="V73" r:id="rId182" display="http://pbs.twimg.com/profile_images/1040183559514927104/9x0j5Lv7_normal.jpg"/>
    <hyperlink ref="V74" r:id="rId183" display="http://pbs.twimg.com/profile_images/1040183559514927104/9x0j5Lv7_normal.jpg"/>
    <hyperlink ref="V75" r:id="rId184" display="http://pbs.twimg.com/profile_images/1040183559514927104/9x0j5Lv7_normal.jpg"/>
    <hyperlink ref="V76" r:id="rId185" display="http://pbs.twimg.com/profile_images/1040183559514927104/9x0j5Lv7_normal.jpg"/>
    <hyperlink ref="V77" r:id="rId186" display="https://pbs.twimg.com/amplify_video_thumb/988494017926135808/img/ctmoQKYnu2K_xGSc.jpg"/>
    <hyperlink ref="V78" r:id="rId187" display="https://pbs.twimg.com/media/Dw39IXaX0AE71Ot.jpg"/>
    <hyperlink ref="V79" r:id="rId188" display="http://pbs.twimg.com/profile_images/974598585147944960/x6uVq-8u_normal.jpg"/>
    <hyperlink ref="V80" r:id="rId189" display="https://pbs.twimg.com/media/Dw39IXaX0AE71Ot.jpg"/>
    <hyperlink ref="V81" r:id="rId190" display="http://pbs.twimg.com/profile_images/974598585147944960/x6uVq-8u_normal.jpg"/>
    <hyperlink ref="V82" r:id="rId191" display="https://pbs.twimg.com/media/Dw39IXaX0AE71Ot.jpg"/>
    <hyperlink ref="V83" r:id="rId192" display="http://pbs.twimg.com/profile_images/974598585147944960/x6uVq-8u_normal.jpg"/>
    <hyperlink ref="V84" r:id="rId193" display="https://pbs.twimg.com/media/Dw39IXaX0AE71Ot.jpg"/>
    <hyperlink ref="V85" r:id="rId194" display="http://pbs.twimg.com/profile_images/974598585147944960/x6uVq-8u_normal.jpg"/>
    <hyperlink ref="V86" r:id="rId195" display="http://pbs.twimg.com/profile_images/974598585147944960/x6uVq-8u_normal.jpg"/>
    <hyperlink ref="V87" r:id="rId196" display="https://pbs.twimg.com/media/Dy5jRTPUUAER3q6.jpg"/>
    <hyperlink ref="V88" r:id="rId197" display="https://pbs.twimg.com/media/Dy5utZeVYAEM5G1.jpg"/>
    <hyperlink ref="V89" r:id="rId198" display="https://pbs.twimg.com/media/Dy5utZeVYAEM5G1.jpg"/>
    <hyperlink ref="V90" r:id="rId199" display="https://pbs.twimg.com/media/Dy5utZeVYAEM5G1.jpg"/>
    <hyperlink ref="V91" r:id="rId200" display="https://pbs.twimg.com/media/Dy57_crX4AA827G.jpg"/>
    <hyperlink ref="V92" r:id="rId201" display="https://pbs.twimg.com/media/Dy5utZeVYAEM5G1.jpg"/>
    <hyperlink ref="V93" r:id="rId202" display="http://pbs.twimg.com/profile_images/2760417601/3ec6cd3ebd63817a59ea8ce4a63c9e7d_normal.jpeg"/>
    <hyperlink ref="V94" r:id="rId203" display="http://pbs.twimg.com/profile_images/2760417601/3ec6cd3ebd63817a59ea8ce4a63c9e7d_normal.jpeg"/>
    <hyperlink ref="V95" r:id="rId204" display="http://abs.twimg.com/sticky/default_profile_images/default_profile_normal.png"/>
    <hyperlink ref="V96" r:id="rId205" display="http://pbs.twimg.com/profile_images/1048376755290030081/2QM3DwZa_normal.jpg"/>
    <hyperlink ref="V97" r:id="rId206" display="http://abs.twimg.com/sticky/default_profile_images/default_profile_normal.png"/>
    <hyperlink ref="V98" r:id="rId207" display="http://pbs.twimg.com/profile_images/1048376755290030081/2QM3DwZa_normal.jpg"/>
    <hyperlink ref="V99" r:id="rId208" display="http://pbs.twimg.com/profile_images/1048376755290030081/2QM3DwZa_normal.jpg"/>
    <hyperlink ref="V100" r:id="rId209" display="http://pbs.twimg.com/profile_images/535673818358902784/6jD2S4iR_normal.png"/>
    <hyperlink ref="V101" r:id="rId210" display="http://pbs.twimg.com/profile_images/1083460212638580741/s-SdgUuw_normal.jpg"/>
    <hyperlink ref="V102" r:id="rId211" display="http://pbs.twimg.com/profile_images/1083460212638580741/s-SdgUuw_normal.jpg"/>
    <hyperlink ref="V103" r:id="rId212" display="http://pbs.twimg.com/profile_images/1083460212638580741/s-SdgUuw_normal.jpg"/>
    <hyperlink ref="V104" r:id="rId213" display="http://pbs.twimg.com/profile_images/1083460212638580741/s-SdgUuw_normal.jpg"/>
    <hyperlink ref="V105" r:id="rId214" display="http://pbs.twimg.com/profile_images/1083460212638580741/s-SdgUuw_normal.jpg"/>
    <hyperlink ref="V106" r:id="rId215" display="http://pbs.twimg.com/profile_images/1083460212638580741/s-SdgUuw_normal.jpg"/>
    <hyperlink ref="V107" r:id="rId216" display="http://pbs.twimg.com/profile_images/847086813034438656/rMR3IC1n_normal.jpg"/>
    <hyperlink ref="V108" r:id="rId217" display="http://pbs.twimg.com/profile_images/847086813034438656/rMR3IC1n_normal.jpg"/>
    <hyperlink ref="V109" r:id="rId218" display="http://pbs.twimg.com/profile_images/847086813034438656/rMR3IC1n_normal.jpg"/>
    <hyperlink ref="V110" r:id="rId219" display="http://pbs.twimg.com/profile_images/900162021345312768/vp4oVdm2_normal.jpg"/>
    <hyperlink ref="V111" r:id="rId220" display="http://pbs.twimg.com/profile_images/900162021345312768/vp4oVdm2_normal.jpg"/>
    <hyperlink ref="V112" r:id="rId221" display="http://pbs.twimg.com/profile_images/900162021345312768/vp4oVdm2_normal.jpg"/>
    <hyperlink ref="V113" r:id="rId222" display="http://pbs.twimg.com/profile_images/883073257058054144/ucVwG5U8_normal.jpg"/>
    <hyperlink ref="V114" r:id="rId223" display="http://pbs.twimg.com/profile_images/883073257058054144/ucVwG5U8_normal.jpg"/>
    <hyperlink ref="V115" r:id="rId224" display="http://pbs.twimg.com/profile_images/883073257058054144/ucVwG5U8_normal.jpg"/>
    <hyperlink ref="V116" r:id="rId225" display="http://pbs.twimg.com/profile_images/1094968978953375745/xQpYb-hI_normal.jpg"/>
    <hyperlink ref="V117" r:id="rId226" display="http://pbs.twimg.com/profile_images/1083505445132615680/_hNpH4Vd_normal.jpg"/>
    <hyperlink ref="V118" r:id="rId227" display="http://pbs.twimg.com/profile_images/949453367289380864/eK9oI2q__normal.jpg"/>
    <hyperlink ref="V119" r:id="rId228" display="http://pbs.twimg.com/profile_images/949453367289380864/eK9oI2q__normal.jpg"/>
    <hyperlink ref="V120" r:id="rId229" display="http://pbs.twimg.com/profile_images/552867620030922752/yma5qds-_normal.jpeg"/>
    <hyperlink ref="V121" r:id="rId230" display="http://pbs.twimg.com/profile_images/552867620030922752/yma5qds-_normal.jpeg"/>
    <hyperlink ref="V122" r:id="rId231" display="http://pbs.twimg.com/profile_images/491350819334144000/4HQKX8yi_normal.jpeg"/>
    <hyperlink ref="V123" r:id="rId232" display="http://pbs.twimg.com/profile_images/1017270072430202880/XeLh6Kf0_normal.jpg"/>
    <hyperlink ref="V124" r:id="rId233" display="http://pbs.twimg.com/profile_images/491350819334144000/4HQKX8yi_normal.jpeg"/>
    <hyperlink ref="V125" r:id="rId234" display="http://pbs.twimg.com/profile_images/1017270072430202880/XeLh6Kf0_normal.jpg"/>
    <hyperlink ref="V126" r:id="rId235" display="http://pbs.twimg.com/profile_images/491350819334144000/4HQKX8yi_normal.jpeg"/>
    <hyperlink ref="V127" r:id="rId236" display="http://pbs.twimg.com/profile_images/1017270072430202880/XeLh6Kf0_normal.jpg"/>
    <hyperlink ref="V128" r:id="rId237" display="http://pbs.twimg.com/profile_images/491350819334144000/4HQKX8yi_normal.jpeg"/>
    <hyperlink ref="V129" r:id="rId238" display="http://pbs.twimg.com/profile_images/1017270072430202880/XeLh6Kf0_normal.jpg"/>
    <hyperlink ref="V130" r:id="rId239" display="http://pbs.twimg.com/profile_images/491350819334144000/4HQKX8yi_normal.jpeg"/>
    <hyperlink ref="V131" r:id="rId240" display="http://pbs.twimg.com/profile_images/1017270072430202880/XeLh6Kf0_normal.jpg"/>
    <hyperlink ref="V132" r:id="rId241" display="http://pbs.twimg.com/profile_images/491350819334144000/4HQKX8yi_normal.jpeg"/>
    <hyperlink ref="V133" r:id="rId242" display="http://pbs.twimg.com/profile_images/1017270072430202880/XeLh6Kf0_normal.jpg"/>
    <hyperlink ref="V134" r:id="rId243" display="http://pbs.twimg.com/profile_images/491350819334144000/4HQKX8yi_normal.jpeg"/>
    <hyperlink ref="V135" r:id="rId244" display="http://pbs.twimg.com/profile_images/1017270072430202880/XeLh6Kf0_normal.jpg"/>
    <hyperlink ref="V136" r:id="rId245" display="http://pbs.twimg.com/profile_images/1010183239846191104/nYX9Ivh6_normal.jpg"/>
    <hyperlink ref="V137" r:id="rId246" display="http://pbs.twimg.com/profile_images/1010183239846191104/nYX9Ivh6_normal.jpg"/>
    <hyperlink ref="V138" r:id="rId247" display="http://pbs.twimg.com/profile_images/907811736568385537/oti5CIhF_normal.jpg"/>
    <hyperlink ref="V139" r:id="rId248" display="http://pbs.twimg.com/profile_images/907811736568385537/oti5CIhF_normal.jpg"/>
    <hyperlink ref="V140" r:id="rId249" display="http://pbs.twimg.com/profile_images/1085387471368712192/USmAeSJA_normal.jpg"/>
    <hyperlink ref="V141" r:id="rId250" display="http://pbs.twimg.com/profile_images/1085387471368712192/USmAeSJA_normal.jpg"/>
    <hyperlink ref="V142" r:id="rId251" display="http://pbs.twimg.com/profile_images/735873367186788352/CHldWZJk_normal.jpg"/>
    <hyperlink ref="V143" r:id="rId252" display="http://pbs.twimg.com/profile_images/1079037828544245761/UB7yY0qF_normal.jpg"/>
    <hyperlink ref="V144" r:id="rId253" display="http://pbs.twimg.com/profile_images/1079037828544245761/UB7yY0qF_normal.jpg"/>
    <hyperlink ref="V145" r:id="rId254" display="http://pbs.twimg.com/profile_images/594202492231004161/HDrp4ADS_normal.png"/>
    <hyperlink ref="V146" r:id="rId255" display="http://pbs.twimg.com/profile_images/135825506/kglologo_normal.png"/>
    <hyperlink ref="V147" r:id="rId256" display="http://pbs.twimg.com/profile_images/887492026/KIWA_tweet_normal.jpg"/>
    <hyperlink ref="V148" r:id="rId257" display="http://pbs.twimg.com/profile_images/1035315195609051136/OfK9y2qk_normal.jpg"/>
    <hyperlink ref="V149" r:id="rId258" display="http://pbs.twimg.com/profile_images/1087118386021187587/1fBjxrNX_normal.jpg"/>
    <hyperlink ref="V150" r:id="rId259" display="http://pbs.twimg.com/profile_images/1060901397670125568/DjX0_r9i_normal.jpg"/>
    <hyperlink ref="V151" r:id="rId260" display="http://pbs.twimg.com/profile_images/979159959740080128/RxmoLHZq_normal.jpg"/>
    <hyperlink ref="V152" r:id="rId261" display="http://pbs.twimg.com/profile_images/967422330585649152/5hpmQD0b_normal.jpg"/>
    <hyperlink ref="V153" r:id="rId262" display="http://pbs.twimg.com/profile_images/967420939649605633/80lJz-py_normal.jpg"/>
    <hyperlink ref="V154" r:id="rId263" display="http://pbs.twimg.com/profile_images/1082259560864407552/Gpq3Q3UH_normal.jpg"/>
    <hyperlink ref="V155" r:id="rId264" display="http://pbs.twimg.com/profile_images/966853639733116928/cNeNndxS_normal.jpg"/>
    <hyperlink ref="V156" r:id="rId265" display="https://pbs.twimg.com/media/DzKc_oHXcAEVMU9.jpg"/>
    <hyperlink ref="V157" r:id="rId266" display="http://pbs.twimg.com/profile_images/40757322/syfavatar_normal.jpg"/>
    <hyperlink ref="V158" r:id="rId267" display="http://pbs.twimg.com/profile_images/40757322/syfavatar_normal.jpg"/>
    <hyperlink ref="V159" r:id="rId268" display="http://pbs.twimg.com/profile_images/40757322/syfavatar_normal.jpg"/>
    <hyperlink ref="V160" r:id="rId269" display="https://pbs.twimg.com/media/DzNdaoDXQAIrW-I.jpg"/>
    <hyperlink ref="V161" r:id="rId270" display="http://pbs.twimg.com/profile_images/510155136237174785/8DarHRxk_normal.jpeg"/>
    <hyperlink ref="V162" r:id="rId271" display="http://pbs.twimg.com/profile_images/510155136237174785/8DarHRxk_normal.jpeg"/>
    <hyperlink ref="V163" r:id="rId272" display="http://pbs.twimg.com/profile_images/1055804107661983744/yppSHJ9J_normal.jpg"/>
    <hyperlink ref="V164" r:id="rId273" display="http://pbs.twimg.com/profile_images/855725518590689280/3tUIkwet_normal.jpg"/>
    <hyperlink ref="V165" r:id="rId274" display="http://pbs.twimg.com/profile_images/3053074401/ba4cffba9a9e3f1a5ce021d392d05036_normal.jpeg"/>
    <hyperlink ref="V166" r:id="rId275" display="http://pbs.twimg.com/profile_images/532980565650051073/y7NXlcxp_normal.jpeg"/>
    <hyperlink ref="V167" r:id="rId276" display="http://pbs.twimg.com/profile_images/532980565650051073/y7NXlcxp_normal.jpeg"/>
    <hyperlink ref="V168" r:id="rId277" display="http://pbs.twimg.com/profile_images/3053074401/ba4cffba9a9e3f1a5ce021d392d05036_normal.jpeg"/>
    <hyperlink ref="V169" r:id="rId278" display="http://pbs.twimg.com/profile_images/893177058985099265/H4nXGPXE_normal.jpg"/>
    <hyperlink ref="V170" r:id="rId279" display="https://pbs.twimg.com/media/DzOtmumWoAIpPCk.jpg"/>
    <hyperlink ref="V171" r:id="rId280" display="http://pbs.twimg.com/profile_images/978767316438597633/_x6s-sim_normal.jpg"/>
    <hyperlink ref="V172" r:id="rId281" display="http://pbs.twimg.com/profile_images/1057753584102793218/kJUneTEs_normal.jpg"/>
    <hyperlink ref="V173" r:id="rId282" display="http://pbs.twimg.com/profile_images/1057753584102793218/kJUneTEs_normal.jpg"/>
    <hyperlink ref="V174" r:id="rId283" display="http://pbs.twimg.com/profile_images/1764747620/Ralston_original_normal.jpg"/>
    <hyperlink ref="V175" r:id="rId284" display="http://pbs.twimg.com/profile_images/994051799324610560/zduiyrK6_normal.jpg"/>
    <hyperlink ref="V176" r:id="rId285" display="http://pbs.twimg.com/profile_images/612302117965967360/pxTf_7Jg_normal.jpg"/>
    <hyperlink ref="V177" r:id="rId286" display="http://pbs.twimg.com/profile_images/1091026101185531906/6yMUmClL_normal.jpg"/>
    <hyperlink ref="V178" r:id="rId287" display="http://pbs.twimg.com/profile_images/1094236373576491009/F3pzZE6a_normal.jpg"/>
    <hyperlink ref="V179" r:id="rId288" display="http://pbs.twimg.com/profile_images/1043916834188218373/M0yJhZjc_normal.jpg"/>
    <hyperlink ref="V180" r:id="rId289" display="http://pbs.twimg.com/profile_images/1043916834188218373/M0yJhZjc_normal.jpg"/>
    <hyperlink ref="V181" r:id="rId290" display="http://pbs.twimg.com/profile_images/638827582545260544/97yEhf_o_normal.jpg"/>
    <hyperlink ref="V182" r:id="rId291" display="http://pbs.twimg.com/profile_images/1043158237632126976/1l9xZ3sc_normal.jpg"/>
    <hyperlink ref="V183" r:id="rId292" display="https://pbs.twimg.com/media/DzO0idIWoAAst1L.jpg"/>
    <hyperlink ref="V184" r:id="rId293" display="http://pbs.twimg.com/profile_images/967391277569355776/mF5_zZdO_normal.jpg"/>
    <hyperlink ref="V185" r:id="rId294" display="http://pbs.twimg.com/profile_images/967391277569355776/mF5_zZdO_normal.jpg"/>
    <hyperlink ref="V186" r:id="rId295" display="http://pbs.twimg.com/profile_images/1091493741934854144/ZtKwAaSc_normal.jpg"/>
    <hyperlink ref="V187" r:id="rId296" display="http://pbs.twimg.com/profile_images/864220615422726144/F3M8Co7J_normal.jpg"/>
    <hyperlink ref="V188" r:id="rId297" display="http://pbs.twimg.com/profile_images/2653646660/d8b387eb961bb8c444750bf70b57f33d_normal.png"/>
    <hyperlink ref="V189" r:id="rId298" display="http://pbs.twimg.com/profile_images/448162267981307904/d_OHmzXd_normal.jpeg"/>
    <hyperlink ref="V190" r:id="rId299" display="http://pbs.twimg.com/profile_images/1295142140/MysticTrain_normal.jpg"/>
    <hyperlink ref="V191" r:id="rId300" display="http://pbs.twimg.com/profile_images/616638763716882432/WQvDiKJQ_normal.jpg"/>
    <hyperlink ref="V192" r:id="rId301" display="https://pbs.twimg.com/media/DzbH7qTUUAIogUp.jpg"/>
    <hyperlink ref="V193" r:id="rId302" display="http://pbs.twimg.com/profile_images/2623937172/acn2bi822bff2uv64qr3_normal.png"/>
    <hyperlink ref="V194" r:id="rId303" display="http://pbs.twimg.com/profile_images/2623937172/acn2bi822bff2uv64qr3_normal.png"/>
    <hyperlink ref="V195" r:id="rId304" display="http://pbs.twimg.com/profile_images/666452894699253760/rTrjYsW5_normal.jpg"/>
    <hyperlink ref="V196" r:id="rId305" display="http://pbs.twimg.com/profile_images/1841487869/better_bottle_bill_twitter_normal.jpg"/>
    <hyperlink ref="V197" r:id="rId306" display="http://pbs.twimg.com/profile_images/1841487869/better_bottle_bill_twitter_normal.jpg"/>
    <hyperlink ref="V198" r:id="rId307" display="http://pbs.twimg.com/profile_images/1841487869/better_bottle_bill_twitter_normal.jpg"/>
    <hyperlink ref="V199" r:id="rId308" display="http://pbs.twimg.com/profile_images/1841487869/better_bottle_bill_twitter_normal.jpg"/>
    <hyperlink ref="V200" r:id="rId309" display="http://pbs.twimg.com/profile_images/1841487869/better_bottle_bill_twitter_normal.jpg"/>
    <hyperlink ref="V201" r:id="rId310" display="https://pbs.twimg.com/media/Dy1dq6aWkAEXAoM.jpg"/>
    <hyperlink ref="V202" r:id="rId311" display="http://pbs.twimg.com/profile_images/992853315581968384/gd-BC68b_normal.jpg"/>
    <hyperlink ref="V203" r:id="rId312" display="http://pbs.twimg.com/profile_images/1841487869/better_bottle_bill_twitter_normal.jpg"/>
    <hyperlink ref="V204" r:id="rId313" display="http://pbs.twimg.com/profile_images/1841487869/better_bottle_bill_twitter_normal.jpg"/>
    <hyperlink ref="V205" r:id="rId314" display="https://pbs.twimg.com/media/Dy1dq6aWkAEXAoM.jpg"/>
    <hyperlink ref="V206" r:id="rId315" display="http://pbs.twimg.com/profile_images/1429295829/tG_normal.jpg"/>
    <hyperlink ref="V207" r:id="rId316" display="http://pbs.twimg.com/profile_images/1841487869/better_bottle_bill_twitter_normal.jpg"/>
    <hyperlink ref="V208" r:id="rId317" display="http://pbs.twimg.com/profile_images/992853315581968384/gd-BC68b_normal.jpg"/>
    <hyperlink ref="V209" r:id="rId318" display="http://pbs.twimg.com/profile_images/1841487869/better_bottle_bill_twitter_normal.jpg"/>
    <hyperlink ref="V210" r:id="rId319" display="http://pbs.twimg.com/profile_images/1841487869/better_bottle_bill_twitter_normal.jpg"/>
    <hyperlink ref="V211" r:id="rId320" display="http://pbs.twimg.com/profile_images/539877958110806016/SCNOViOh_normal.jpeg"/>
    <hyperlink ref="V212" r:id="rId321" display="http://pbs.twimg.com/profile_images/1841487869/better_bottle_bill_twitter_normal.jpg"/>
    <hyperlink ref="V213" r:id="rId322" display="http://pbs.twimg.com/profile_images/1085909389570002946/uXD_2g4W_normal.jpg"/>
    <hyperlink ref="V214" r:id="rId323" display="http://pbs.twimg.com/profile_images/1085909389570002946/uXD_2g4W_normal.jpg"/>
    <hyperlink ref="V215" r:id="rId324" display="https://pbs.twimg.com/media/DzeTv5iVsAA_fpq.jpg"/>
    <hyperlink ref="V216" r:id="rId325" display="http://pbs.twimg.com/profile_images/1087422410817556480/EF5WHpTD_normal.jpg"/>
    <hyperlink ref="V217" r:id="rId326" display="https://pbs.twimg.com/media/DylKYZNVsAAg4L_.jpg"/>
    <hyperlink ref="V218" r:id="rId327" display="http://pbs.twimg.com/profile_images/1841487869/better_bottle_bill_twitter_normal.jpg"/>
    <hyperlink ref="V219" r:id="rId328" display="http://pbs.twimg.com/profile_images/1841487869/better_bottle_bill_twitter_normal.jpg"/>
    <hyperlink ref="V220" r:id="rId329" display="http://pbs.twimg.com/profile_images/1841487869/better_bottle_bill_twitter_normal.jpg"/>
    <hyperlink ref="V221" r:id="rId330" display="http://pbs.twimg.com/profile_images/1841487869/better_bottle_bill_twitter_normal.jpg"/>
    <hyperlink ref="V222" r:id="rId331" display="http://pbs.twimg.com/profile_images/1841487869/better_bottle_bill_twitter_normal.jpg"/>
    <hyperlink ref="V223" r:id="rId332" display="http://pbs.twimg.com/profile_images/1841487869/better_bottle_bill_twitter_normal.jpg"/>
    <hyperlink ref="V224" r:id="rId333" display="http://pbs.twimg.com/profile_images/1087422410817556480/EF5WHpTD_normal.jpg"/>
    <hyperlink ref="V225" r:id="rId334" display="http://abs.twimg.com/sticky/default_profile_images/default_profile_normal.png"/>
    <hyperlink ref="V226" r:id="rId335" display="https://pbs.twimg.com/media/DzeuCruUcAA6bUo.jpg"/>
    <hyperlink ref="X3" r:id="rId336" display="https://twitter.com/#!/canbyherald/status/1091508689410949120"/>
    <hyperlink ref="X4" r:id="rId337" display="https://twitter.com/#!/cntrloregonian/status/1091508701054357504"/>
    <hyperlink ref="X5" r:id="rId338" display="https://twitter.com/#!/valleytimes/status/1091503516290596864"/>
    <hyperlink ref="X6" r:id="rId339" display="https://twitter.com/#!/mojatt/status/1091511517881618433"/>
    <hyperlink ref="X7" r:id="rId340" display="https://twitter.com/#!/gresham_outlook/status/1091518480246063110"/>
    <hyperlink ref="X8" r:id="rId341" display="https://twitter.com/#!/estacada_news/status/1091518371055759361"/>
    <hyperlink ref="X9" r:id="rId342" display="https://twitter.com/#!/sandypost/status/1091518484763328512"/>
    <hyperlink ref="X10" r:id="rId343" display="https://twitter.com/#!/nwfisch/status/1091729779760467968"/>
    <hyperlink ref="X11" r:id="rId344" display="https://twitter.com/#!/openloop/status/1091851237371273216"/>
    <hyperlink ref="X12" r:id="rId345" display="https://twitter.com/#!/brewerbi/status/1091856129565503493"/>
    <hyperlink ref="X13" r:id="rId346" display="https://twitter.com/#!/tives/status/1092448679607369728"/>
    <hyperlink ref="X14" r:id="rId347" display="https://twitter.com/#!/ptskahill/status/1092449656334925825"/>
    <hyperlink ref="X15" r:id="rId348" display="https://twitter.com/#!/bradfreidhof/status/1092488471044857856"/>
    <hyperlink ref="X16" r:id="rId349" display="https://twitter.com/#!/deeplezpower/status/1092513403933941760"/>
    <hyperlink ref="X17" r:id="rId350" display="https://twitter.com/#!/utahan15/status/1092569092559523840"/>
    <hyperlink ref="X18" r:id="rId351" display="https://twitter.com/#!/utahan15/status/1092569092559523840"/>
    <hyperlink ref="X19" r:id="rId352" display="https://twitter.com/#!/heyitsaesh/status/1092577270068400128"/>
    <hyperlink ref="X20" r:id="rId353" display="https://twitter.com/#!/cartercraft/status/1092627425366863872"/>
    <hyperlink ref="X21" r:id="rId354" display="https://twitter.com/#!/dougcasler1/status/1092456728308834306"/>
    <hyperlink ref="X22" r:id="rId355" display="https://twitter.com/#!/ndudley1/status/1092637003965960194"/>
    <hyperlink ref="X23" r:id="rId356" display="https://twitter.com/#!/ricktrilsch/status/1092823958011895810"/>
    <hyperlink ref="X24" r:id="rId357" display="https://twitter.com/#!/ricktrilsch/status/1092823958011895810"/>
    <hyperlink ref="X25" r:id="rId358" display="https://twitter.com/#!/ricktrilsch/status/1092823958011895810"/>
    <hyperlink ref="X26" r:id="rId359" display="https://twitter.com/#!/dhplover/status/1092828959811747840"/>
    <hyperlink ref="X27" r:id="rId360" display="https://twitter.com/#!/oskyherald/status/1092845346919727105"/>
    <hyperlink ref="X28" r:id="rId361" display="https://twitter.com/#!/rationaldoge/status/1092909804194942976"/>
    <hyperlink ref="X29" r:id="rId362" display="https://twitter.com/#!/peaz_org/status/1093057739545370624"/>
    <hyperlink ref="X30" r:id="rId363" display="https://twitter.com/#!/treehousereal/status/1091756838951874563"/>
    <hyperlink ref="X31" r:id="rId364" display="https://twitter.com/#!/treehousereal/status/1093162769816436742"/>
    <hyperlink ref="X32" r:id="rId365" display="https://twitter.com/#!/connrecyclers/status/1093189751753134085"/>
    <hyperlink ref="X33" r:id="rId366" display="https://twitter.com/#!/pearsesam/status/1093208891565891584"/>
    <hyperlink ref="X34" r:id="rId367" display="https://twitter.com/#!/arforcdl/status/1093167836980281344"/>
    <hyperlink ref="X35" r:id="rId368" display="https://twitter.com/#!/laurenguilette/status/1093232480260407296"/>
    <hyperlink ref="X36" r:id="rId369" display="https://twitter.com/#!/indoorkitty3000/status/1093234665912188928"/>
    <hyperlink ref="X37" r:id="rId370" display="https://twitter.com/#!/cyrilmay1/status/1093240402788974592"/>
    <hyperlink ref="X38" r:id="rId371" display="https://twitter.com/#!/woburnpatch/status/1093258045994364928"/>
    <hyperlink ref="X39" r:id="rId372" display="https://twitter.com/#!/lily_oh_lily_/status/1092910328793321472"/>
    <hyperlink ref="X40" r:id="rId373" display="https://twitter.com/#!/lily_oh_lily_/status/1092910328793321472"/>
    <hyperlink ref="X41" r:id="rId374" display="https://twitter.com/#!/lily_oh_lily_/status/1092910328793321472"/>
    <hyperlink ref="X42" r:id="rId375" display="https://twitter.com/#!/lily_oh_lily_/status/1091876152749187072"/>
    <hyperlink ref="X43" r:id="rId376" display="https://twitter.com/#!/lily_oh_lily_/status/1092910328793321472"/>
    <hyperlink ref="X44" r:id="rId377" display="https://twitter.com/#!/lily_oh_lily_/status/1093341528376860672"/>
    <hyperlink ref="X45" r:id="rId378" display="https://twitter.com/#!/lily_oh_lily_/status/1093339895626493954"/>
    <hyperlink ref="X46" r:id="rId379" display="https://twitter.com/#!/connfood/status/1093179148128931840"/>
    <hyperlink ref="X47" r:id="rId380" display="https://twitter.com/#!/mountaindairy/status/1093372343257317376"/>
    <hyperlink ref="X48" r:id="rId381" display="https://twitter.com/#!/theshipatnorth/status/1093314273110093825"/>
    <hyperlink ref="X49" r:id="rId382" display="https://twitter.com/#!/isasenior/status/1093505822527836160"/>
    <hyperlink ref="X50" r:id="rId383" display="https://twitter.com/#!/esjpa/status/1093549861805318145"/>
    <hyperlink ref="X51" r:id="rId384" display="https://twitter.com/#!/uozerowaste/status/1093567658467848192"/>
    <hyperlink ref="X52" r:id="rId385" display="https://twitter.com/#!/stainlessstraw/status/1093589065021046784"/>
    <hyperlink ref="X53" r:id="rId386" display="https://twitter.com/#!/daswenson/status/1093699171192893440"/>
    <hyperlink ref="X54" r:id="rId387" display="https://twitter.com/#!/daswenson/status/1093699171192893440"/>
    <hyperlink ref="X55" r:id="rId388" display="https://twitter.com/#!/daswenson/status/1093699171192893440"/>
    <hyperlink ref="X56" r:id="rId389" display="https://twitter.com/#!/nickhoefer/status/1093699677772484608"/>
    <hyperlink ref="X57" r:id="rId390" display="https://twitter.com/#!/nickhoefer/status/1093699677772484608"/>
    <hyperlink ref="X58" r:id="rId391" display="https://twitter.com/#!/nickhoefer/status/1093699677772484608"/>
    <hyperlink ref="X59" r:id="rId392" display="https://twitter.com/#!/rollingorganic1/status/1093701306798227456"/>
    <hyperlink ref="X60" r:id="rId393" display="https://twitter.com/#!/rollingorganic1/status/1093701306798227456"/>
    <hyperlink ref="X61" r:id="rId394" display="https://twitter.com/#!/rollingorganic1/status/1093701306798227456"/>
    <hyperlink ref="X62" r:id="rId395" display="https://twitter.com/#!/mrharmerpe/status/1093707105742307334"/>
    <hyperlink ref="X63" r:id="rId396" display="https://twitter.com/#!/iaindycarfan/status/1093718505671790592"/>
    <hyperlink ref="X64" r:id="rId397" display="https://twitter.com/#!/wasteadvantage/status/1093725789017784320"/>
    <hyperlink ref="X65" r:id="rId398" display="https://twitter.com/#!/ehhi/status/1093827086949720064"/>
    <hyperlink ref="X66" r:id="rId399" display="https://twitter.com/#!/woc1420am/status/1093843118926061568"/>
    <hyperlink ref="X67" r:id="rId400" display="https://twitter.com/#!/jonorcutt/status/1093878986655125506"/>
    <hyperlink ref="X68" r:id="rId401" display="https://twitter.com/#!/jonorcutt/status/1093878986655125506"/>
    <hyperlink ref="X69" r:id="rId402" display="https://twitter.com/#!/jonorcutt/status/1093878986655125506"/>
    <hyperlink ref="X70" r:id="rId403" display="https://twitter.com/#!/jonorcutt/status/1093878986655125506"/>
    <hyperlink ref="X71" r:id="rId404" display="https://twitter.com/#!/jonorcutt/status/1093878986655125506"/>
    <hyperlink ref="X72" r:id="rId405" display="https://twitter.com/#!/glenn_mcan/status/1093880081779445761"/>
    <hyperlink ref="X73" r:id="rId406" display="https://twitter.com/#!/glenn_mcan/status/1093880081779445761"/>
    <hyperlink ref="X74" r:id="rId407" display="https://twitter.com/#!/glenn_mcan/status/1093880081779445761"/>
    <hyperlink ref="X75" r:id="rId408" display="https://twitter.com/#!/glenn_mcan/status/1093880081779445761"/>
    <hyperlink ref="X76" r:id="rId409" display="https://twitter.com/#!/glenn_mcan/status/1093880081779445761"/>
    <hyperlink ref="X77" r:id="rId410" display="https://twitter.com/#!/nygovcuomo/status/1084531955163676677"/>
    <hyperlink ref="X78" r:id="rId411" display="https://twitter.com/#!/bradlander/status/1084803854519160832"/>
    <hyperlink ref="X79" r:id="rId412" display="https://twitter.com/#!/jennifershirsch/status/1093889277916778496"/>
    <hyperlink ref="X80" r:id="rId413" display="https://twitter.com/#!/bradlander/status/1084803854519160832"/>
    <hyperlink ref="X81" r:id="rId414" display="https://twitter.com/#!/jennifershirsch/status/1093889277916778496"/>
    <hyperlink ref="X82" r:id="rId415" display="https://twitter.com/#!/bradlander/status/1084803854519160832"/>
    <hyperlink ref="X83" r:id="rId416" display="https://twitter.com/#!/jennifershirsch/status/1093889277916778496"/>
    <hyperlink ref="X84" r:id="rId417" display="https://twitter.com/#!/bradlander/status/1084803854519160832"/>
    <hyperlink ref="X85" r:id="rId418" display="https://twitter.com/#!/jennifershirsch/status/1093889277916778496"/>
    <hyperlink ref="X86" r:id="rId419" display="https://twitter.com/#!/jennifershirsch/status/1093889277916778496"/>
    <hyperlink ref="X87" r:id="rId420" display="https://twitter.com/#!/globegazette/status/1093920910174646273"/>
    <hyperlink ref="X88" r:id="rId421" display="https://twitter.com/#!/markhassoregon/status/1093936351412609024"/>
    <hyperlink ref="X89" r:id="rId422" display="https://twitter.com/#!/markhassoregon/status/1093936351412609024"/>
    <hyperlink ref="X90" r:id="rId423" display="https://twitter.com/#!/markhassoregon/status/1093936351412609024"/>
    <hyperlink ref="X91" r:id="rId424" display="https://twitter.com/#!/scj/status/1093948090929827840"/>
    <hyperlink ref="X92" r:id="rId425" display="https://twitter.com/#!/markhassoregon/status/1093936351412609024"/>
    <hyperlink ref="X93" r:id="rId426" display="https://twitter.com/#!/oregonson/status/1093970164415004672"/>
    <hyperlink ref="X94" r:id="rId427" display="https://twitter.com/#!/oregonson/status/1093970164415004672"/>
    <hyperlink ref="X95" r:id="rId428" display="https://twitter.com/#!/progressivemrs/status/1094051027907694592"/>
    <hyperlink ref="X96" r:id="rId429" display="https://twitter.com/#!/janicebranam1/status/1094062203685220354"/>
    <hyperlink ref="X97" r:id="rId430" display="https://twitter.com/#!/progressivemrs/status/1094051027907694592"/>
    <hyperlink ref="X98" r:id="rId431" display="https://twitter.com/#!/janicebranam1/status/1094062203685220354"/>
    <hyperlink ref="X99" r:id="rId432" display="https://twitter.com/#!/janicebranam1/status/1094062203685220354"/>
    <hyperlink ref="X100" r:id="rId433" display="https://twitter.com/#!/legiscanct/status/1094067416366309377"/>
    <hyperlink ref="X101" r:id="rId434" display="https://twitter.com/#!/vhd_feminist/status/1094210428471836677"/>
    <hyperlink ref="X102" r:id="rId435" display="https://twitter.com/#!/vhd_feminist/status/1094210428471836677"/>
    <hyperlink ref="X103" r:id="rId436" display="https://twitter.com/#!/vhd_feminist/status/1094210428471836677"/>
    <hyperlink ref="X104" r:id="rId437" display="https://twitter.com/#!/vhd_feminist/status/1094210428471836677"/>
    <hyperlink ref="X105" r:id="rId438" display="https://twitter.com/#!/vhd_feminist/status/1094210428471836677"/>
    <hyperlink ref="X106" r:id="rId439" display="https://twitter.com/#!/vhd_feminist/status/1094210428471836677"/>
    <hyperlink ref="X107" r:id="rId440" display="https://twitter.com/#!/kaylyn60/status/1094222961957994496"/>
    <hyperlink ref="X108" r:id="rId441" display="https://twitter.com/#!/kaylyn60/status/1094222961957994496"/>
    <hyperlink ref="X109" r:id="rId442" display="https://twitter.com/#!/kaylyn60/status/1094222961957994496"/>
    <hyperlink ref="X110" r:id="rId443" display="https://twitter.com/#!/iowamsanthrope/status/1094238247939641344"/>
    <hyperlink ref="X111" r:id="rId444" display="https://twitter.com/#!/iowamsanthrope/status/1094238247939641344"/>
    <hyperlink ref="X112" r:id="rId445" display="https://twitter.com/#!/iowamsanthrope/status/1094238247939641344"/>
    <hyperlink ref="X113" r:id="rId446" display="https://twitter.com/#!/chuckriegle/status/1094338341787656192"/>
    <hyperlink ref="X114" r:id="rId447" display="https://twitter.com/#!/chuckriegle/status/1094338341787656192"/>
    <hyperlink ref="X115" r:id="rId448" display="https://twitter.com/#!/chuckriegle/status/1094338341787656192"/>
    <hyperlink ref="X116" r:id="rId449" display="https://twitter.com/#!/buffyb45/status/1094403224319217664"/>
    <hyperlink ref="X117" r:id="rId450" display="https://twitter.com/#!/kvossmer/status/1094464414323900416"/>
    <hyperlink ref="X118" r:id="rId451" display="https://twitter.com/#!/wallingforddems/status/1094688751807287296"/>
    <hyperlink ref="X119" r:id="rId452" display="https://twitter.com/#!/wallingforddems/status/1094688751807287296"/>
    <hyperlink ref="X120" r:id="rId453" display="https://twitter.com/#!/vthousedems/status/1094689657735073792"/>
    <hyperlink ref="X121" r:id="rId454" display="https://twitter.com/#!/vthousedems/status/1094689657735073792"/>
    <hyperlink ref="X122" r:id="rId455" display="https://twitter.com/#!/iknowbo/status/1094745980761567235"/>
    <hyperlink ref="X123" r:id="rId456" display="https://twitter.com/#!/alpipkin/status/1094751184722640897"/>
    <hyperlink ref="X124" r:id="rId457" display="https://twitter.com/#!/iknowbo/status/1094745980761567235"/>
    <hyperlink ref="X125" r:id="rId458" display="https://twitter.com/#!/alpipkin/status/1094751184722640897"/>
    <hyperlink ref="X126" r:id="rId459" display="https://twitter.com/#!/iknowbo/status/1094745980761567235"/>
    <hyperlink ref="X127" r:id="rId460" display="https://twitter.com/#!/alpipkin/status/1094751184722640897"/>
    <hyperlink ref="X128" r:id="rId461" display="https://twitter.com/#!/iknowbo/status/1094745980761567235"/>
    <hyperlink ref="X129" r:id="rId462" display="https://twitter.com/#!/alpipkin/status/1094751184722640897"/>
    <hyperlink ref="X130" r:id="rId463" display="https://twitter.com/#!/iknowbo/status/1094745980761567235"/>
    <hyperlink ref="X131" r:id="rId464" display="https://twitter.com/#!/alpipkin/status/1094751184722640897"/>
    <hyperlink ref="X132" r:id="rId465" display="https://twitter.com/#!/iknowbo/status/1094745980761567235"/>
    <hyperlink ref="X133" r:id="rId466" display="https://twitter.com/#!/alpipkin/status/1094751184722640897"/>
    <hyperlink ref="X134" r:id="rId467" display="https://twitter.com/#!/iknowbo/status/1094745980761567235"/>
    <hyperlink ref="X135" r:id="rId468" display="https://twitter.com/#!/alpipkin/status/1094751184722640897"/>
    <hyperlink ref="X136" r:id="rId469" display="https://twitter.com/#!/ncelenviro/status/1094762917180911616"/>
    <hyperlink ref="X137" r:id="rId470" display="https://twitter.com/#!/ncelenviro/status/1094762917180911616"/>
    <hyperlink ref="X138" r:id="rId471" display="https://twitter.com/#!/repgalonski/status/1094763039897935872"/>
    <hyperlink ref="X139" r:id="rId472" display="https://twitter.com/#!/repgalonski/status/1094763039897935872"/>
    <hyperlink ref="X140" r:id="rId473" display="https://twitter.com/#!/davesilberman/status/1094766682525106177"/>
    <hyperlink ref="X141" r:id="rId474" display="https://twitter.com/#!/davesilberman/status/1094766682525106177"/>
    <hyperlink ref="X142" r:id="rId475" display="https://twitter.com/#!/robinscheu/status/1094688572362371072"/>
    <hyperlink ref="X143" r:id="rId476" display="https://twitter.com/#!/acdcvt/status/1094994343163817985"/>
    <hyperlink ref="X144" r:id="rId477" display="https://twitter.com/#!/acdcvt/status/1094994343163817985"/>
    <hyperlink ref="X145" r:id="rId478" display="https://twitter.com/#!/kjan1220/status/1094998355187564544"/>
    <hyperlink ref="X146" r:id="rId479" display="https://twitter.com/#!/kglonews/status/1095036045094252544"/>
    <hyperlink ref="X147" r:id="rId480" display="https://twitter.com/#!/kiwaradio/status/1095045315181318144"/>
    <hyperlink ref="X148" r:id="rId481" display="https://twitter.com/#!/fireprotraining/status/1095051525326540801"/>
    <hyperlink ref="X149" r:id="rId482" display="https://twitter.com/#!/nohogwash/status/1095051664984289280"/>
    <hyperlink ref="X150" r:id="rId483" display="https://twitter.com/#!/nohogwashnews/status/1095058415561392129"/>
    <hyperlink ref="X151" r:id="rId484" display="https://twitter.com/#!/nohogwashgolf/status/1095062847888019457"/>
    <hyperlink ref="X152" r:id="rId485" display="https://twitter.com/#!/timtitanium/status/1095063729979428872"/>
    <hyperlink ref="X153" r:id="rId486" display="https://twitter.com/#!/nohogwashpod/status/1095064555477221377"/>
    <hyperlink ref="X154" r:id="rId487" display="https://twitter.com/#!/mikevonirvin/status/1095051467592032256"/>
    <hyperlink ref="X155" r:id="rId488" display="https://twitter.com/#!/tollniche/status/1095065368060743683"/>
    <hyperlink ref="X156" r:id="rId489" display="https://twitter.com/#!/wcfcourier/status/1095110277815783425"/>
    <hyperlink ref="X157" r:id="rId490" display="https://twitter.com/#!/jgroves/status/1095320824695975937"/>
    <hyperlink ref="X158" r:id="rId491" display="https://twitter.com/#!/jgroves/status/1095320824695975937"/>
    <hyperlink ref="X159" r:id="rId492" display="https://twitter.com/#!/jgroves/status/1095320994791727104"/>
    <hyperlink ref="X160" r:id="rId493" display="https://twitter.com/#!/cbjournal/status/1095321847883878401"/>
    <hyperlink ref="X161" r:id="rId494" display="https://twitter.com/#!/iowabar/status/1095352153173049344"/>
    <hyperlink ref="X162" r:id="rId495" display="https://twitter.com/#!/iowabar/status/1095352153173049344"/>
    <hyperlink ref="X163" r:id="rId496" display="https://twitter.com/#!/simply__zah/status/1095366007340834816"/>
    <hyperlink ref="X164" r:id="rId497" display="https://twitter.com/#!/pauldeaton_ia/status/1095016871085121536"/>
    <hyperlink ref="X165" r:id="rId498" display="https://twitter.com/#!/lltwing/status/1095049905129881600"/>
    <hyperlink ref="X166" r:id="rId499" display="https://twitter.com/#!/staedart/status/1093616911190056965"/>
    <hyperlink ref="X167" r:id="rId500" display="https://twitter.com/#!/staedart/status/1095375814810570755"/>
    <hyperlink ref="X168" r:id="rId501" display="https://twitter.com/#!/lltwing/status/1095376743651860481"/>
    <hyperlink ref="X169" r:id="rId502" display="https://twitter.com/#!/mswconsultants/status/1095406492315017216"/>
    <hyperlink ref="X170" r:id="rId503" display="https://twitter.com/#!/recyclinghero/status/1095410043896369152"/>
    <hyperlink ref="X171" r:id="rId504" display="https://twitter.com/#!/dcleif/status/1095420804404174849"/>
    <hyperlink ref="X172" r:id="rId505" display="https://twitter.com/#!/brad4abi/status/1095449407284219904"/>
    <hyperlink ref="X173" r:id="rId506" display="https://twitter.com/#!/brad4abi/status/1093587169673969665"/>
    <hyperlink ref="X174" r:id="rId507" display="https://twitter.com/#!/mike4abi/status/1095469774644097024"/>
    <hyperlink ref="X175" r:id="rId508" display="https://twitter.com/#!/tonyrios_pr/status/1095494660217294848"/>
    <hyperlink ref="X176" r:id="rId509" display="https://twitter.com/#!/billfinchbpt/status/1095546524753379328"/>
    <hyperlink ref="X177" r:id="rId510" display="https://twitter.com/#!/cryen4/status/1095554067097681920"/>
    <hyperlink ref="X178" r:id="rId511" display="https://twitter.com/#!/joeannh/status/1095665497780174848"/>
    <hyperlink ref="X179" r:id="rId512" display="https://twitter.com/#!/lwvneedhamma/status/1095745558613053441"/>
    <hyperlink ref="X180" r:id="rId513" display="https://twitter.com/#!/lwvneedhamma/status/1095745558613053441"/>
    <hyperlink ref="X181" r:id="rId514" display="https://twitter.com/#!/nwecotours/status/1095747413149544448"/>
    <hyperlink ref="X182" r:id="rId515" display="https://twitter.com/#!/branbrez/status/1095920895669952512"/>
    <hyperlink ref="X183" r:id="rId516" display="https://twitter.com/#!/rrecycling/status/1095417640133242886"/>
    <hyperlink ref="X184" r:id="rId517" display="https://twitter.com/#!/wastecounter/status/1095444547058814976"/>
    <hyperlink ref="X185" r:id="rId518" display="https://twitter.com/#!/wastecounter/status/1096055688495738881"/>
    <hyperlink ref="X186" r:id="rId519" display="https://twitter.com/#!/ltterfreephilly/status/1096058356396118019"/>
    <hyperlink ref="X187" r:id="rId520" display="https://twitter.com/#!/gra_zer/status/1096065725213622273"/>
    <hyperlink ref="X188" r:id="rId521" display="https://twitter.com/#!/mhartnettradio/status/1096116209425305602"/>
    <hyperlink ref="X189" r:id="rId522" display="https://twitter.com/#!/nerecycling/status/1096144600148914176"/>
    <hyperlink ref="X190" r:id="rId523" display="https://twitter.com/#!/john_moorman_jr/status/1096162920139055104"/>
    <hyperlink ref="X191" r:id="rId524" display="https://twitter.com/#!/wawarah/status/1096272882311749632"/>
    <hyperlink ref="X192" r:id="rId525" display="https://twitter.com/#!/ldsdemsoregon/status/1096283391337496577"/>
    <hyperlink ref="X193" r:id="rId526" display="https://twitter.com/#!/scrapindustry/status/1093763618489782272"/>
    <hyperlink ref="X194" r:id="rId527" display="https://twitter.com/#!/scrapindustry/status/1096300460242132992"/>
    <hyperlink ref="X195" r:id="rId528" display="https://twitter.com/#!/uporoff/status/1096411873430437888"/>
    <hyperlink ref="X196" r:id="rId529" display="https://twitter.com/#!/iowabottlebill/status/1092562629724459008"/>
    <hyperlink ref="X197" r:id="rId530" display="https://twitter.com/#!/iowabottlebill/status/1092562629724459008"/>
    <hyperlink ref="X198" r:id="rId531" display="https://twitter.com/#!/iowabottlebill/status/1092899443828015107"/>
    <hyperlink ref="X199" r:id="rId532" display="https://twitter.com/#!/iowabottlebill/status/1092567940917018630"/>
    <hyperlink ref="X200" r:id="rId533" display="https://twitter.com/#!/iowabottlebill/status/1093553772079562752"/>
    <hyperlink ref="X201" r:id="rId534" display="https://twitter.com/#!/iowabottlebill/status/1093633279138426880"/>
    <hyperlink ref="X202" r:id="rId535" display="https://twitter.com/#!/jamesqlynch/status/1093688524291887104"/>
    <hyperlink ref="X203" r:id="rId536" display="https://twitter.com/#!/iowabottlebill/status/1092567940917018630"/>
    <hyperlink ref="X204" r:id="rId537" display="https://twitter.com/#!/iowabottlebill/status/1093553772079562752"/>
    <hyperlink ref="X205" r:id="rId538" display="https://twitter.com/#!/iowabottlebill/status/1093633279138426880"/>
    <hyperlink ref="X206" r:id="rId539" display="https://twitter.com/#!/gazettedotcom/status/1093658429787389957"/>
    <hyperlink ref="X207" r:id="rId540" display="https://twitter.com/#!/iowabottlebill/status/1095022596884697089"/>
    <hyperlink ref="X208" r:id="rId541" display="https://twitter.com/#!/jamesqlynch/status/1093688524291887104"/>
    <hyperlink ref="X209" r:id="rId542" display="https://twitter.com/#!/iowabottlebill/status/1095022596884697089"/>
    <hyperlink ref="X210" r:id="rId543" display="https://twitter.com/#!/iowabottlebill/status/1096481403024359425"/>
    <hyperlink ref="X211" r:id="rId544" display="https://twitter.com/#!/radioiowa/status/1095012171526950914"/>
    <hyperlink ref="X212" r:id="rId545" display="https://twitter.com/#!/iowabottlebill/status/1096481403024359425"/>
    <hyperlink ref="X213" r:id="rId546" display="https://twitter.com/#!/fuelingiowa/status/1095009719549231104"/>
    <hyperlink ref="X214" r:id="rId547" display="https://twitter.com/#!/fuelingiowa/status/1095722213313896448"/>
    <hyperlink ref="X215" r:id="rId548" display="https://twitter.com/#!/fuelingiowa/status/1096507582150295557"/>
    <hyperlink ref="X216" r:id="rId549" display="https://twitter.com/#!/blakeatiowa/status/1096510701131186181"/>
    <hyperlink ref="X217" r:id="rId550" display="https://twitter.com/#!/iowabottlebill/status/1092486185082077184"/>
    <hyperlink ref="X218" r:id="rId551" display="https://twitter.com/#!/iowabottlebill/status/1092511901840535552"/>
    <hyperlink ref="X219" r:id="rId552" display="https://twitter.com/#!/iowabottlebill/status/1092588654718042112"/>
    <hyperlink ref="X220" r:id="rId553" display="https://twitter.com/#!/iowabottlebill/status/1093278542308261888"/>
    <hyperlink ref="X221" r:id="rId554" display="https://twitter.com/#!/iowabottlebill/status/1094025508734595072"/>
    <hyperlink ref="X222" r:id="rId555" display="https://twitter.com/#!/iowabottlebill/status/1094977018217881600"/>
    <hyperlink ref="X223" r:id="rId556" display="https://twitter.com/#!/iowabottlebill/status/1095310360347885568"/>
    <hyperlink ref="X224" r:id="rId557" display="https://twitter.com/#!/blakeatiowa/status/1096510701131186181"/>
    <hyperlink ref="X225" r:id="rId558" display="https://twitter.com/#!/jmeniates/status/1096534262499692546"/>
    <hyperlink ref="X226" r:id="rId559" display="https://twitter.com/#!/wastatearchives/status/1096536414588592128"/>
    <hyperlink ref="AZ100" r:id="rId560" display="https://api.twitter.com/1.1/geo/id/61c225139f635563.json"/>
    <hyperlink ref="AZ172" r:id="rId561" display="https://api.twitter.com/1.1/geo/id/1c67f9d9cbae7f69.json"/>
    <hyperlink ref="AZ173" r:id="rId562" display="https://api.twitter.com/1.1/geo/id/1c67f9d9cbae7f69.json"/>
  </hyperlinks>
  <printOptions/>
  <pageMargins left="0.7" right="0.7" top="0.75" bottom="0.75" header="0.3" footer="0.3"/>
  <pageSetup horizontalDpi="600" verticalDpi="600" orientation="portrait" r:id="rId566"/>
  <legacyDrawing r:id="rId564"/>
  <tableParts>
    <tablePart r:id="rId5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3029</v>
      </c>
      <c r="B1" s="13" t="s">
        <v>3284</v>
      </c>
      <c r="C1" s="13" t="s">
        <v>3285</v>
      </c>
      <c r="D1" s="13" t="s">
        <v>144</v>
      </c>
      <c r="E1" s="13" t="s">
        <v>3287</v>
      </c>
      <c r="F1" s="13" t="s">
        <v>3288</v>
      </c>
      <c r="G1" s="13" t="s">
        <v>3289</v>
      </c>
    </row>
    <row r="2" spans="1:7" ht="15">
      <c r="A2" s="78" t="s">
        <v>2532</v>
      </c>
      <c r="B2" s="78">
        <v>109</v>
      </c>
      <c r="C2" s="121">
        <v>0.030913216108905277</v>
      </c>
      <c r="D2" s="78" t="s">
        <v>3286</v>
      </c>
      <c r="E2" s="78"/>
      <c r="F2" s="78"/>
      <c r="G2" s="78"/>
    </row>
    <row r="3" spans="1:7" ht="15">
      <c r="A3" s="78" t="s">
        <v>2533</v>
      </c>
      <c r="B3" s="78">
        <v>63</v>
      </c>
      <c r="C3" s="121">
        <v>0.017867271695972773</v>
      </c>
      <c r="D3" s="78" t="s">
        <v>3286</v>
      </c>
      <c r="E3" s="78"/>
      <c r="F3" s="78"/>
      <c r="G3" s="78"/>
    </row>
    <row r="4" spans="1:7" ht="15">
      <c r="A4" s="78" t="s">
        <v>2534</v>
      </c>
      <c r="B4" s="78">
        <v>0</v>
      </c>
      <c r="C4" s="121">
        <v>0</v>
      </c>
      <c r="D4" s="78" t="s">
        <v>3286</v>
      </c>
      <c r="E4" s="78"/>
      <c r="F4" s="78"/>
      <c r="G4" s="78"/>
    </row>
    <row r="5" spans="1:7" ht="15">
      <c r="A5" s="78" t="s">
        <v>2535</v>
      </c>
      <c r="B5" s="78">
        <v>3354</v>
      </c>
      <c r="C5" s="121">
        <v>0.951219512195122</v>
      </c>
      <c r="D5" s="78" t="s">
        <v>3286</v>
      </c>
      <c r="E5" s="78"/>
      <c r="F5" s="78"/>
      <c r="G5" s="78"/>
    </row>
    <row r="6" spans="1:7" ht="15">
      <c r="A6" s="78" t="s">
        <v>2536</v>
      </c>
      <c r="B6" s="78">
        <v>3526</v>
      </c>
      <c r="C6" s="121">
        <v>1</v>
      </c>
      <c r="D6" s="78" t="s">
        <v>3286</v>
      </c>
      <c r="E6" s="78"/>
      <c r="F6" s="78"/>
      <c r="G6" s="78"/>
    </row>
    <row r="7" spans="1:7" ht="15">
      <c r="A7" s="84" t="s">
        <v>2537</v>
      </c>
      <c r="B7" s="84">
        <v>134</v>
      </c>
      <c r="C7" s="122">
        <v>0.010386555375541708</v>
      </c>
      <c r="D7" s="84" t="s">
        <v>3286</v>
      </c>
      <c r="E7" s="84" t="b">
        <v>0</v>
      </c>
      <c r="F7" s="84" t="b">
        <v>0</v>
      </c>
      <c r="G7" s="84" t="b">
        <v>0</v>
      </c>
    </row>
    <row r="8" spans="1:7" ht="15">
      <c r="A8" s="84" t="s">
        <v>2538</v>
      </c>
      <c r="B8" s="84">
        <v>114</v>
      </c>
      <c r="C8" s="122">
        <v>0.01253653013023227</v>
      </c>
      <c r="D8" s="84" t="s">
        <v>3286</v>
      </c>
      <c r="E8" s="84" t="b">
        <v>0</v>
      </c>
      <c r="F8" s="84" t="b">
        <v>0</v>
      </c>
      <c r="G8" s="84" t="b">
        <v>0</v>
      </c>
    </row>
    <row r="9" spans="1:7" ht="15">
      <c r="A9" s="84" t="s">
        <v>2505</v>
      </c>
      <c r="B9" s="84">
        <v>33</v>
      </c>
      <c r="C9" s="122">
        <v>0.011012176340609846</v>
      </c>
      <c r="D9" s="84" t="s">
        <v>3286</v>
      </c>
      <c r="E9" s="84" t="b">
        <v>0</v>
      </c>
      <c r="F9" s="84" t="b">
        <v>0</v>
      </c>
      <c r="G9" s="84" t="b">
        <v>0</v>
      </c>
    </row>
    <row r="10" spans="1:7" ht="15">
      <c r="A10" s="84" t="s">
        <v>2539</v>
      </c>
      <c r="B10" s="84">
        <v>26</v>
      </c>
      <c r="C10" s="122">
        <v>0.008297302175348614</v>
      </c>
      <c r="D10" s="84" t="s">
        <v>3286</v>
      </c>
      <c r="E10" s="84" t="b">
        <v>0</v>
      </c>
      <c r="F10" s="84" t="b">
        <v>0</v>
      </c>
      <c r="G10" s="84" t="b">
        <v>0</v>
      </c>
    </row>
    <row r="11" spans="1:7" ht="15">
      <c r="A11" s="84" t="s">
        <v>621</v>
      </c>
      <c r="B11" s="84">
        <v>23</v>
      </c>
      <c r="C11" s="122">
        <v>0.007853399886740475</v>
      </c>
      <c r="D11" s="84" t="s">
        <v>3286</v>
      </c>
      <c r="E11" s="84" t="b">
        <v>0</v>
      </c>
      <c r="F11" s="84" t="b">
        <v>0</v>
      </c>
      <c r="G11" s="84" t="b">
        <v>0</v>
      </c>
    </row>
    <row r="12" spans="1:7" ht="15">
      <c r="A12" s="84" t="s">
        <v>628</v>
      </c>
      <c r="B12" s="84">
        <v>22</v>
      </c>
      <c r="C12" s="122">
        <v>0.008071843939042936</v>
      </c>
      <c r="D12" s="84" t="s">
        <v>3286</v>
      </c>
      <c r="E12" s="84" t="b">
        <v>0</v>
      </c>
      <c r="F12" s="84" t="b">
        <v>0</v>
      </c>
      <c r="G12" s="84" t="b">
        <v>0</v>
      </c>
    </row>
    <row r="13" spans="1:7" ht="15">
      <c r="A13" s="84" t="s">
        <v>2542</v>
      </c>
      <c r="B13" s="84">
        <v>21</v>
      </c>
      <c r="C13" s="122">
        <v>0.007704941941813711</v>
      </c>
      <c r="D13" s="84" t="s">
        <v>3286</v>
      </c>
      <c r="E13" s="84" t="b">
        <v>0</v>
      </c>
      <c r="F13" s="84" t="b">
        <v>0</v>
      </c>
      <c r="G13" s="84" t="b">
        <v>0</v>
      </c>
    </row>
    <row r="14" spans="1:7" ht="15">
      <c r="A14" s="84" t="s">
        <v>329</v>
      </c>
      <c r="B14" s="84">
        <v>20</v>
      </c>
      <c r="C14" s="122">
        <v>0.00752484409310568</v>
      </c>
      <c r="D14" s="84" t="s">
        <v>3286</v>
      </c>
      <c r="E14" s="84" t="b">
        <v>0</v>
      </c>
      <c r="F14" s="84" t="b">
        <v>0</v>
      </c>
      <c r="G14" s="84" t="b">
        <v>0</v>
      </c>
    </row>
    <row r="15" spans="1:7" ht="15">
      <c r="A15" s="84" t="s">
        <v>2546</v>
      </c>
      <c r="B15" s="84">
        <v>20</v>
      </c>
      <c r="C15" s="122">
        <v>0.007338039944584487</v>
      </c>
      <c r="D15" s="84" t="s">
        <v>3286</v>
      </c>
      <c r="E15" s="84" t="b">
        <v>0</v>
      </c>
      <c r="F15" s="84" t="b">
        <v>0</v>
      </c>
      <c r="G15" s="84" t="b">
        <v>0</v>
      </c>
    </row>
    <row r="16" spans="1:7" ht="15">
      <c r="A16" s="84" t="s">
        <v>2504</v>
      </c>
      <c r="B16" s="84">
        <v>20</v>
      </c>
      <c r="C16" s="122">
        <v>0.00752484409310568</v>
      </c>
      <c r="D16" s="84" t="s">
        <v>3286</v>
      </c>
      <c r="E16" s="84" t="b">
        <v>0</v>
      </c>
      <c r="F16" s="84" t="b">
        <v>0</v>
      </c>
      <c r="G16" s="84" t="b">
        <v>0</v>
      </c>
    </row>
    <row r="17" spans="1:7" ht="15">
      <c r="A17" s="84" t="s">
        <v>610</v>
      </c>
      <c r="B17" s="84">
        <v>18</v>
      </c>
      <c r="C17" s="122">
        <v>0.00694957550152736</v>
      </c>
      <c r="D17" s="84" t="s">
        <v>3286</v>
      </c>
      <c r="E17" s="84" t="b">
        <v>0</v>
      </c>
      <c r="F17" s="84" t="b">
        <v>0</v>
      </c>
      <c r="G17" s="84" t="b">
        <v>0</v>
      </c>
    </row>
    <row r="18" spans="1:7" ht="15">
      <c r="A18" s="84" t="s">
        <v>3030</v>
      </c>
      <c r="B18" s="84">
        <v>18</v>
      </c>
      <c r="C18" s="122">
        <v>0.00694957550152736</v>
      </c>
      <c r="D18" s="84" t="s">
        <v>3286</v>
      </c>
      <c r="E18" s="84" t="b">
        <v>0</v>
      </c>
      <c r="F18" s="84" t="b">
        <v>0</v>
      </c>
      <c r="G18" s="84" t="b">
        <v>0</v>
      </c>
    </row>
    <row r="19" spans="1:7" ht="15">
      <c r="A19" s="84" t="s">
        <v>2517</v>
      </c>
      <c r="B19" s="84">
        <v>16</v>
      </c>
      <c r="C19" s="122">
        <v>0.007358725454142097</v>
      </c>
      <c r="D19" s="84" t="s">
        <v>3286</v>
      </c>
      <c r="E19" s="84" t="b">
        <v>0</v>
      </c>
      <c r="F19" s="84" t="b">
        <v>0</v>
      </c>
      <c r="G19" s="84" t="b">
        <v>0</v>
      </c>
    </row>
    <row r="20" spans="1:7" ht="15">
      <c r="A20" s="84" t="s">
        <v>3031</v>
      </c>
      <c r="B20" s="84">
        <v>16</v>
      </c>
      <c r="C20" s="122">
        <v>0.0067085953878406705</v>
      </c>
      <c r="D20" s="84" t="s">
        <v>3286</v>
      </c>
      <c r="E20" s="84" t="b">
        <v>0</v>
      </c>
      <c r="F20" s="84" t="b">
        <v>0</v>
      </c>
      <c r="G20" s="84" t="b">
        <v>0</v>
      </c>
    </row>
    <row r="21" spans="1:7" ht="15">
      <c r="A21" s="84" t="s">
        <v>3032</v>
      </c>
      <c r="B21" s="84">
        <v>16</v>
      </c>
      <c r="C21" s="122">
        <v>0.006520562021969016</v>
      </c>
      <c r="D21" s="84" t="s">
        <v>3286</v>
      </c>
      <c r="E21" s="84" t="b">
        <v>0</v>
      </c>
      <c r="F21" s="84" t="b">
        <v>0</v>
      </c>
      <c r="G21" s="84" t="b">
        <v>0</v>
      </c>
    </row>
    <row r="22" spans="1:7" ht="15">
      <c r="A22" s="84" t="s">
        <v>3033</v>
      </c>
      <c r="B22" s="84">
        <v>15</v>
      </c>
      <c r="C22" s="122">
        <v>0.006898805113258217</v>
      </c>
      <c r="D22" s="84" t="s">
        <v>3286</v>
      </c>
      <c r="E22" s="84" t="b">
        <v>0</v>
      </c>
      <c r="F22" s="84" t="b">
        <v>0</v>
      </c>
      <c r="G22" s="84" t="b">
        <v>0</v>
      </c>
    </row>
    <row r="23" spans="1:7" ht="15">
      <c r="A23" s="84" t="s">
        <v>3034</v>
      </c>
      <c r="B23" s="84">
        <v>14</v>
      </c>
      <c r="C23" s="122">
        <v>0.006045905713745998</v>
      </c>
      <c r="D23" s="84" t="s">
        <v>3286</v>
      </c>
      <c r="E23" s="84" t="b">
        <v>0</v>
      </c>
      <c r="F23" s="84" t="b">
        <v>0</v>
      </c>
      <c r="G23" s="84" t="b">
        <v>0</v>
      </c>
    </row>
    <row r="24" spans="1:7" ht="15">
      <c r="A24" s="84" t="s">
        <v>3035</v>
      </c>
      <c r="B24" s="84">
        <v>14</v>
      </c>
      <c r="C24" s="122">
        <v>0.006045905713745998</v>
      </c>
      <c r="D24" s="84" t="s">
        <v>3286</v>
      </c>
      <c r="E24" s="84" t="b">
        <v>0</v>
      </c>
      <c r="F24" s="84" t="b">
        <v>0</v>
      </c>
      <c r="G24" s="84" t="b">
        <v>0</v>
      </c>
    </row>
    <row r="25" spans="1:7" ht="15">
      <c r="A25" s="84" t="s">
        <v>3036</v>
      </c>
      <c r="B25" s="84">
        <v>14</v>
      </c>
      <c r="C25" s="122">
        <v>0.006045905713745998</v>
      </c>
      <c r="D25" s="84" t="s">
        <v>3286</v>
      </c>
      <c r="E25" s="84" t="b">
        <v>0</v>
      </c>
      <c r="F25" s="84" t="b">
        <v>0</v>
      </c>
      <c r="G25" s="84" t="b">
        <v>0</v>
      </c>
    </row>
    <row r="26" spans="1:7" ht="15">
      <c r="A26" s="84" t="s">
        <v>2541</v>
      </c>
      <c r="B26" s="84">
        <v>13</v>
      </c>
      <c r="C26" s="122">
        <v>0.006410560321896796</v>
      </c>
      <c r="D26" s="84" t="s">
        <v>3286</v>
      </c>
      <c r="E26" s="84" t="b">
        <v>0</v>
      </c>
      <c r="F26" s="84" t="b">
        <v>1</v>
      </c>
      <c r="G26" s="84" t="b">
        <v>0</v>
      </c>
    </row>
    <row r="27" spans="1:7" ht="15">
      <c r="A27" s="84" t="s">
        <v>3037</v>
      </c>
      <c r="B27" s="84">
        <v>13</v>
      </c>
      <c r="C27" s="122">
        <v>0.005789485445591185</v>
      </c>
      <c r="D27" s="84" t="s">
        <v>3286</v>
      </c>
      <c r="E27" s="84" t="b">
        <v>0</v>
      </c>
      <c r="F27" s="84" t="b">
        <v>0</v>
      </c>
      <c r="G27" s="84" t="b">
        <v>0</v>
      </c>
    </row>
    <row r="28" spans="1:7" ht="15">
      <c r="A28" s="84" t="s">
        <v>2572</v>
      </c>
      <c r="B28" s="84">
        <v>13</v>
      </c>
      <c r="C28" s="122">
        <v>0.005789485445591185</v>
      </c>
      <c r="D28" s="84" t="s">
        <v>3286</v>
      </c>
      <c r="E28" s="84" t="b">
        <v>0</v>
      </c>
      <c r="F28" s="84" t="b">
        <v>0</v>
      </c>
      <c r="G28" s="84" t="b">
        <v>0</v>
      </c>
    </row>
    <row r="29" spans="1:7" ht="15">
      <c r="A29" s="84" t="s">
        <v>3038</v>
      </c>
      <c r="B29" s="84">
        <v>13</v>
      </c>
      <c r="C29" s="122">
        <v>0.005789485445591185</v>
      </c>
      <c r="D29" s="84" t="s">
        <v>3286</v>
      </c>
      <c r="E29" s="84" t="b">
        <v>0</v>
      </c>
      <c r="F29" s="84" t="b">
        <v>0</v>
      </c>
      <c r="G29" s="84" t="b">
        <v>0</v>
      </c>
    </row>
    <row r="30" spans="1:7" ht="15">
      <c r="A30" s="84" t="s">
        <v>2544</v>
      </c>
      <c r="B30" s="84">
        <v>12</v>
      </c>
      <c r="C30" s="122">
        <v>0.005519044090606573</v>
      </c>
      <c r="D30" s="84" t="s">
        <v>3286</v>
      </c>
      <c r="E30" s="84" t="b">
        <v>0</v>
      </c>
      <c r="F30" s="84" t="b">
        <v>1</v>
      </c>
      <c r="G30" s="84" t="b">
        <v>0</v>
      </c>
    </row>
    <row r="31" spans="1:7" ht="15">
      <c r="A31" s="84" t="s">
        <v>3039</v>
      </c>
      <c r="B31" s="84">
        <v>12</v>
      </c>
      <c r="C31" s="122">
        <v>0.005519044090606573</v>
      </c>
      <c r="D31" s="84" t="s">
        <v>3286</v>
      </c>
      <c r="E31" s="84" t="b">
        <v>0</v>
      </c>
      <c r="F31" s="84" t="b">
        <v>0</v>
      </c>
      <c r="G31" s="84" t="b">
        <v>0</v>
      </c>
    </row>
    <row r="32" spans="1:7" ht="15">
      <c r="A32" s="84" t="s">
        <v>3040</v>
      </c>
      <c r="B32" s="84">
        <v>12</v>
      </c>
      <c r="C32" s="122">
        <v>0.005519044090606573</v>
      </c>
      <c r="D32" s="84" t="s">
        <v>3286</v>
      </c>
      <c r="E32" s="84" t="b">
        <v>0</v>
      </c>
      <c r="F32" s="84" t="b">
        <v>0</v>
      </c>
      <c r="G32" s="84" t="b">
        <v>0</v>
      </c>
    </row>
    <row r="33" spans="1:7" ht="15">
      <c r="A33" s="84" t="s">
        <v>3041</v>
      </c>
      <c r="B33" s="84">
        <v>12</v>
      </c>
      <c r="C33" s="122">
        <v>0.005519044090606573</v>
      </c>
      <c r="D33" s="84" t="s">
        <v>3286</v>
      </c>
      <c r="E33" s="84" t="b">
        <v>0</v>
      </c>
      <c r="F33" s="84" t="b">
        <v>0</v>
      </c>
      <c r="G33" s="84" t="b">
        <v>0</v>
      </c>
    </row>
    <row r="34" spans="1:7" ht="15">
      <c r="A34" s="84" t="s">
        <v>3042</v>
      </c>
      <c r="B34" s="84">
        <v>11</v>
      </c>
      <c r="C34" s="122">
        <v>0.00523341061336353</v>
      </c>
      <c r="D34" s="84" t="s">
        <v>3286</v>
      </c>
      <c r="E34" s="84" t="b">
        <v>0</v>
      </c>
      <c r="F34" s="84" t="b">
        <v>0</v>
      </c>
      <c r="G34" s="84" t="b">
        <v>0</v>
      </c>
    </row>
    <row r="35" spans="1:7" ht="15">
      <c r="A35" s="84" t="s">
        <v>2582</v>
      </c>
      <c r="B35" s="84">
        <v>11</v>
      </c>
      <c r="C35" s="122">
        <v>0.005635361109341686</v>
      </c>
      <c r="D35" s="84" t="s">
        <v>3286</v>
      </c>
      <c r="E35" s="84" t="b">
        <v>0</v>
      </c>
      <c r="F35" s="84" t="b">
        <v>1</v>
      </c>
      <c r="G35" s="84" t="b">
        <v>0</v>
      </c>
    </row>
    <row r="36" spans="1:7" ht="15">
      <c r="A36" s="84" t="s">
        <v>3043</v>
      </c>
      <c r="B36" s="84">
        <v>11</v>
      </c>
      <c r="C36" s="122">
        <v>0.00523341061336353</v>
      </c>
      <c r="D36" s="84" t="s">
        <v>3286</v>
      </c>
      <c r="E36" s="84" t="b">
        <v>0</v>
      </c>
      <c r="F36" s="84" t="b">
        <v>0</v>
      </c>
      <c r="G36" s="84" t="b">
        <v>0</v>
      </c>
    </row>
    <row r="37" spans="1:7" ht="15">
      <c r="A37" s="84" t="s">
        <v>3044</v>
      </c>
      <c r="B37" s="84">
        <v>11</v>
      </c>
      <c r="C37" s="122">
        <v>0.00523341061336353</v>
      </c>
      <c r="D37" s="84" t="s">
        <v>3286</v>
      </c>
      <c r="E37" s="84" t="b">
        <v>0</v>
      </c>
      <c r="F37" s="84" t="b">
        <v>0</v>
      </c>
      <c r="G37" s="84" t="b">
        <v>0</v>
      </c>
    </row>
    <row r="38" spans="1:7" ht="15">
      <c r="A38" s="84" t="s">
        <v>2555</v>
      </c>
      <c r="B38" s="84">
        <v>10</v>
      </c>
      <c r="C38" s="122">
        <v>0.00493120024761292</v>
      </c>
      <c r="D38" s="84" t="s">
        <v>3286</v>
      </c>
      <c r="E38" s="84" t="b">
        <v>0</v>
      </c>
      <c r="F38" s="84" t="b">
        <v>0</v>
      </c>
      <c r="G38" s="84" t="b">
        <v>0</v>
      </c>
    </row>
    <row r="39" spans="1:7" ht="15">
      <c r="A39" s="84" t="s">
        <v>2549</v>
      </c>
      <c r="B39" s="84">
        <v>10</v>
      </c>
      <c r="C39" s="122">
        <v>0.00493120024761292</v>
      </c>
      <c r="D39" s="84" t="s">
        <v>3286</v>
      </c>
      <c r="E39" s="84" t="b">
        <v>0</v>
      </c>
      <c r="F39" s="84" t="b">
        <v>0</v>
      </c>
      <c r="G39" s="84" t="b">
        <v>0</v>
      </c>
    </row>
    <row r="40" spans="1:7" ht="15">
      <c r="A40" s="84" t="s">
        <v>2581</v>
      </c>
      <c r="B40" s="84">
        <v>10</v>
      </c>
      <c r="C40" s="122">
        <v>0.006193380522933595</v>
      </c>
      <c r="D40" s="84" t="s">
        <v>3286</v>
      </c>
      <c r="E40" s="84" t="b">
        <v>0</v>
      </c>
      <c r="F40" s="84" t="b">
        <v>0</v>
      </c>
      <c r="G40" s="84" t="b">
        <v>0</v>
      </c>
    </row>
    <row r="41" spans="1:7" ht="15">
      <c r="A41" s="84" t="s">
        <v>3045</v>
      </c>
      <c r="B41" s="84">
        <v>10</v>
      </c>
      <c r="C41" s="122">
        <v>0.00493120024761292</v>
      </c>
      <c r="D41" s="84" t="s">
        <v>3286</v>
      </c>
      <c r="E41" s="84" t="b">
        <v>0</v>
      </c>
      <c r="F41" s="84" t="b">
        <v>0</v>
      </c>
      <c r="G41" s="84" t="b">
        <v>0</v>
      </c>
    </row>
    <row r="42" spans="1:7" ht="15">
      <c r="A42" s="84" t="s">
        <v>351</v>
      </c>
      <c r="B42" s="84">
        <v>10</v>
      </c>
      <c r="C42" s="122">
        <v>0.00493120024761292</v>
      </c>
      <c r="D42" s="84" t="s">
        <v>3286</v>
      </c>
      <c r="E42" s="84" t="b">
        <v>0</v>
      </c>
      <c r="F42" s="84" t="b">
        <v>0</v>
      </c>
      <c r="G42" s="84" t="b">
        <v>0</v>
      </c>
    </row>
    <row r="43" spans="1:7" ht="15">
      <c r="A43" s="84" t="s">
        <v>3046</v>
      </c>
      <c r="B43" s="84">
        <v>10</v>
      </c>
      <c r="C43" s="122">
        <v>0.00493120024761292</v>
      </c>
      <c r="D43" s="84" t="s">
        <v>3286</v>
      </c>
      <c r="E43" s="84" t="b">
        <v>0</v>
      </c>
      <c r="F43" s="84" t="b">
        <v>0</v>
      </c>
      <c r="G43" s="84" t="b">
        <v>0</v>
      </c>
    </row>
    <row r="44" spans="1:7" ht="15">
      <c r="A44" s="84" t="s">
        <v>3047</v>
      </c>
      <c r="B44" s="84">
        <v>9</v>
      </c>
      <c r="C44" s="122">
        <v>0.0046107499985522885</v>
      </c>
      <c r="D44" s="84" t="s">
        <v>3286</v>
      </c>
      <c r="E44" s="84" t="b">
        <v>0</v>
      </c>
      <c r="F44" s="84" t="b">
        <v>0</v>
      </c>
      <c r="G44" s="84" t="b">
        <v>0</v>
      </c>
    </row>
    <row r="45" spans="1:7" ht="15">
      <c r="A45" s="84" t="s">
        <v>3048</v>
      </c>
      <c r="B45" s="84">
        <v>9</v>
      </c>
      <c r="C45" s="122">
        <v>0.0046107499985522885</v>
      </c>
      <c r="D45" s="84" t="s">
        <v>3286</v>
      </c>
      <c r="E45" s="84" t="b">
        <v>0</v>
      </c>
      <c r="F45" s="84" t="b">
        <v>0</v>
      </c>
      <c r="G45" s="84" t="b">
        <v>0</v>
      </c>
    </row>
    <row r="46" spans="1:7" ht="15">
      <c r="A46" s="84" t="s">
        <v>3049</v>
      </c>
      <c r="B46" s="84">
        <v>9</v>
      </c>
      <c r="C46" s="122">
        <v>0.0046107499985522885</v>
      </c>
      <c r="D46" s="84" t="s">
        <v>3286</v>
      </c>
      <c r="E46" s="84" t="b">
        <v>0</v>
      </c>
      <c r="F46" s="84" t="b">
        <v>0</v>
      </c>
      <c r="G46" s="84" t="b">
        <v>0</v>
      </c>
    </row>
    <row r="47" spans="1:7" ht="15">
      <c r="A47" s="84" t="s">
        <v>3050</v>
      </c>
      <c r="B47" s="84">
        <v>9</v>
      </c>
      <c r="C47" s="122">
        <v>0.00480377838514618</v>
      </c>
      <c r="D47" s="84" t="s">
        <v>3286</v>
      </c>
      <c r="E47" s="84" t="b">
        <v>0</v>
      </c>
      <c r="F47" s="84" t="b">
        <v>0</v>
      </c>
      <c r="G47" s="84" t="b">
        <v>0</v>
      </c>
    </row>
    <row r="48" spans="1:7" ht="15">
      <c r="A48" s="84" t="s">
        <v>3051</v>
      </c>
      <c r="B48" s="84">
        <v>8</v>
      </c>
      <c r="C48" s="122">
        <v>0.004270025231241048</v>
      </c>
      <c r="D48" s="84" t="s">
        <v>3286</v>
      </c>
      <c r="E48" s="84" t="b">
        <v>0</v>
      </c>
      <c r="F48" s="84" t="b">
        <v>0</v>
      </c>
      <c r="G48" s="84" t="b">
        <v>0</v>
      </c>
    </row>
    <row r="49" spans="1:7" ht="15">
      <c r="A49" s="84" t="s">
        <v>2578</v>
      </c>
      <c r="B49" s="84">
        <v>8</v>
      </c>
      <c r="C49" s="122">
        <v>0.004270025231241048</v>
      </c>
      <c r="D49" s="84" t="s">
        <v>3286</v>
      </c>
      <c r="E49" s="84" t="b">
        <v>0</v>
      </c>
      <c r="F49" s="84" t="b">
        <v>0</v>
      </c>
      <c r="G49" s="84" t="b">
        <v>0</v>
      </c>
    </row>
    <row r="50" spans="1:7" ht="15">
      <c r="A50" s="84" t="s">
        <v>3052</v>
      </c>
      <c r="B50" s="84">
        <v>8</v>
      </c>
      <c r="C50" s="122">
        <v>0.004270025231241048</v>
      </c>
      <c r="D50" s="84" t="s">
        <v>3286</v>
      </c>
      <c r="E50" s="84" t="b">
        <v>0</v>
      </c>
      <c r="F50" s="84" t="b">
        <v>0</v>
      </c>
      <c r="G50" s="84" t="b">
        <v>0</v>
      </c>
    </row>
    <row r="51" spans="1:7" ht="15">
      <c r="A51" s="84" t="s">
        <v>2548</v>
      </c>
      <c r="B51" s="84">
        <v>8</v>
      </c>
      <c r="C51" s="122">
        <v>0.004270025231241048</v>
      </c>
      <c r="D51" s="84" t="s">
        <v>3286</v>
      </c>
      <c r="E51" s="84" t="b">
        <v>0</v>
      </c>
      <c r="F51" s="84" t="b">
        <v>0</v>
      </c>
      <c r="G51" s="84" t="b">
        <v>0</v>
      </c>
    </row>
    <row r="52" spans="1:7" ht="15">
      <c r="A52" s="84" t="s">
        <v>2557</v>
      </c>
      <c r="B52" s="84">
        <v>8</v>
      </c>
      <c r="C52" s="122">
        <v>0.004270025231241048</v>
      </c>
      <c r="D52" s="84" t="s">
        <v>3286</v>
      </c>
      <c r="E52" s="84" t="b">
        <v>0</v>
      </c>
      <c r="F52" s="84" t="b">
        <v>0</v>
      </c>
      <c r="G52" s="84" t="b">
        <v>0</v>
      </c>
    </row>
    <row r="53" spans="1:7" ht="15">
      <c r="A53" s="84" t="s">
        <v>2558</v>
      </c>
      <c r="B53" s="84">
        <v>8</v>
      </c>
      <c r="C53" s="122">
        <v>0.004270025231241048</v>
      </c>
      <c r="D53" s="84" t="s">
        <v>3286</v>
      </c>
      <c r="E53" s="84" t="b">
        <v>0</v>
      </c>
      <c r="F53" s="84" t="b">
        <v>0</v>
      </c>
      <c r="G53" s="84" t="b">
        <v>0</v>
      </c>
    </row>
    <row r="54" spans="1:7" ht="15">
      <c r="A54" s="84" t="s">
        <v>2559</v>
      </c>
      <c r="B54" s="84">
        <v>8</v>
      </c>
      <c r="C54" s="122">
        <v>0.004270025231241048</v>
      </c>
      <c r="D54" s="84" t="s">
        <v>3286</v>
      </c>
      <c r="E54" s="84" t="b">
        <v>0</v>
      </c>
      <c r="F54" s="84" t="b">
        <v>0</v>
      </c>
      <c r="G54" s="84" t="b">
        <v>0</v>
      </c>
    </row>
    <row r="55" spans="1:7" ht="15">
      <c r="A55" s="84" t="s">
        <v>2560</v>
      </c>
      <c r="B55" s="84">
        <v>8</v>
      </c>
      <c r="C55" s="122">
        <v>0.004270025231241048</v>
      </c>
      <c r="D55" s="84" t="s">
        <v>3286</v>
      </c>
      <c r="E55" s="84" t="b">
        <v>0</v>
      </c>
      <c r="F55" s="84" t="b">
        <v>0</v>
      </c>
      <c r="G55" s="84" t="b">
        <v>0</v>
      </c>
    </row>
    <row r="56" spans="1:7" ht="15">
      <c r="A56" s="84" t="s">
        <v>2561</v>
      </c>
      <c r="B56" s="84">
        <v>8</v>
      </c>
      <c r="C56" s="122">
        <v>0.004270025231241048</v>
      </c>
      <c r="D56" s="84" t="s">
        <v>3286</v>
      </c>
      <c r="E56" s="84" t="b">
        <v>0</v>
      </c>
      <c r="F56" s="84" t="b">
        <v>0</v>
      </c>
      <c r="G56" s="84" t="b">
        <v>0</v>
      </c>
    </row>
    <row r="57" spans="1:7" ht="15">
      <c r="A57" s="84" t="s">
        <v>2562</v>
      </c>
      <c r="B57" s="84">
        <v>8</v>
      </c>
      <c r="C57" s="122">
        <v>0.004270025231241048</v>
      </c>
      <c r="D57" s="84" t="s">
        <v>3286</v>
      </c>
      <c r="E57" s="84" t="b">
        <v>0</v>
      </c>
      <c r="F57" s="84" t="b">
        <v>0</v>
      </c>
      <c r="G57" s="84" t="b">
        <v>0</v>
      </c>
    </row>
    <row r="58" spans="1:7" ht="15">
      <c r="A58" s="84" t="s">
        <v>2563</v>
      </c>
      <c r="B58" s="84">
        <v>8</v>
      </c>
      <c r="C58" s="122">
        <v>0.004270025231241048</v>
      </c>
      <c r="D58" s="84" t="s">
        <v>3286</v>
      </c>
      <c r="E58" s="84" t="b">
        <v>0</v>
      </c>
      <c r="F58" s="84" t="b">
        <v>0</v>
      </c>
      <c r="G58" s="84" t="b">
        <v>0</v>
      </c>
    </row>
    <row r="59" spans="1:7" ht="15">
      <c r="A59" s="84" t="s">
        <v>2564</v>
      </c>
      <c r="B59" s="84">
        <v>8</v>
      </c>
      <c r="C59" s="122">
        <v>0.004270025231241048</v>
      </c>
      <c r="D59" s="84" t="s">
        <v>3286</v>
      </c>
      <c r="E59" s="84" t="b">
        <v>0</v>
      </c>
      <c r="F59" s="84" t="b">
        <v>0</v>
      </c>
      <c r="G59" s="84" t="b">
        <v>0</v>
      </c>
    </row>
    <row r="60" spans="1:7" ht="15">
      <c r="A60" s="84" t="s">
        <v>2565</v>
      </c>
      <c r="B60" s="84">
        <v>8</v>
      </c>
      <c r="C60" s="122">
        <v>0.004270025231241048</v>
      </c>
      <c r="D60" s="84" t="s">
        <v>3286</v>
      </c>
      <c r="E60" s="84" t="b">
        <v>0</v>
      </c>
      <c r="F60" s="84" t="b">
        <v>0</v>
      </c>
      <c r="G60" s="84" t="b">
        <v>0</v>
      </c>
    </row>
    <row r="61" spans="1:7" ht="15">
      <c r="A61" s="84" t="s">
        <v>2566</v>
      </c>
      <c r="B61" s="84">
        <v>8</v>
      </c>
      <c r="C61" s="122">
        <v>0.004270025231241048</v>
      </c>
      <c r="D61" s="84" t="s">
        <v>3286</v>
      </c>
      <c r="E61" s="84" t="b">
        <v>0</v>
      </c>
      <c r="F61" s="84" t="b">
        <v>0</v>
      </c>
      <c r="G61" s="84" t="b">
        <v>0</v>
      </c>
    </row>
    <row r="62" spans="1:7" ht="15">
      <c r="A62" s="84" t="s">
        <v>3053</v>
      </c>
      <c r="B62" s="84">
        <v>8</v>
      </c>
      <c r="C62" s="122">
        <v>0.004270025231241048</v>
      </c>
      <c r="D62" s="84" t="s">
        <v>3286</v>
      </c>
      <c r="E62" s="84" t="b">
        <v>0</v>
      </c>
      <c r="F62" s="84" t="b">
        <v>0</v>
      </c>
      <c r="G62" s="84" t="b">
        <v>0</v>
      </c>
    </row>
    <row r="63" spans="1:7" ht="15">
      <c r="A63" s="84" t="s">
        <v>3054</v>
      </c>
      <c r="B63" s="84">
        <v>8</v>
      </c>
      <c r="C63" s="122">
        <v>0.004270025231241048</v>
      </c>
      <c r="D63" s="84" t="s">
        <v>3286</v>
      </c>
      <c r="E63" s="84" t="b">
        <v>0</v>
      </c>
      <c r="F63" s="84" t="b">
        <v>0</v>
      </c>
      <c r="G63" s="84" t="b">
        <v>0</v>
      </c>
    </row>
    <row r="64" spans="1:7" ht="15">
      <c r="A64" s="84" t="s">
        <v>2569</v>
      </c>
      <c r="B64" s="84">
        <v>8</v>
      </c>
      <c r="C64" s="122">
        <v>0.004270025231241048</v>
      </c>
      <c r="D64" s="84" t="s">
        <v>3286</v>
      </c>
      <c r="E64" s="84" t="b">
        <v>0</v>
      </c>
      <c r="F64" s="84" t="b">
        <v>0</v>
      </c>
      <c r="G64" s="84" t="b">
        <v>0</v>
      </c>
    </row>
    <row r="65" spans="1:7" ht="15">
      <c r="A65" s="84" t="s">
        <v>2547</v>
      </c>
      <c r="B65" s="84">
        <v>7</v>
      </c>
      <c r="C65" s="122">
        <v>0.004102968578911641</v>
      </c>
      <c r="D65" s="84" t="s">
        <v>3286</v>
      </c>
      <c r="E65" s="84" t="b">
        <v>0</v>
      </c>
      <c r="F65" s="84" t="b">
        <v>0</v>
      </c>
      <c r="G65" s="84" t="b">
        <v>0</v>
      </c>
    </row>
    <row r="66" spans="1:7" ht="15">
      <c r="A66" s="84" t="s">
        <v>2579</v>
      </c>
      <c r="B66" s="84">
        <v>7</v>
      </c>
      <c r="C66" s="122">
        <v>0.003906479049597472</v>
      </c>
      <c r="D66" s="84" t="s">
        <v>3286</v>
      </c>
      <c r="E66" s="84" t="b">
        <v>0</v>
      </c>
      <c r="F66" s="84" t="b">
        <v>0</v>
      </c>
      <c r="G66" s="84" t="b">
        <v>0</v>
      </c>
    </row>
    <row r="67" spans="1:7" ht="15">
      <c r="A67" s="84" t="s">
        <v>296</v>
      </c>
      <c r="B67" s="84">
        <v>7</v>
      </c>
      <c r="C67" s="122">
        <v>0.003906479049597472</v>
      </c>
      <c r="D67" s="84" t="s">
        <v>3286</v>
      </c>
      <c r="E67" s="84" t="b">
        <v>0</v>
      </c>
      <c r="F67" s="84" t="b">
        <v>0</v>
      </c>
      <c r="G67" s="84" t="b">
        <v>0</v>
      </c>
    </row>
    <row r="68" spans="1:7" ht="15">
      <c r="A68" s="84" t="s">
        <v>2568</v>
      </c>
      <c r="B68" s="84">
        <v>7</v>
      </c>
      <c r="C68" s="122">
        <v>0.003906479049597472</v>
      </c>
      <c r="D68" s="84" t="s">
        <v>3286</v>
      </c>
      <c r="E68" s="84" t="b">
        <v>0</v>
      </c>
      <c r="F68" s="84" t="b">
        <v>0</v>
      </c>
      <c r="G68" s="84" t="b">
        <v>0</v>
      </c>
    </row>
    <row r="69" spans="1:7" ht="15">
      <c r="A69" s="84" t="s">
        <v>371</v>
      </c>
      <c r="B69" s="84">
        <v>7</v>
      </c>
      <c r="C69" s="122">
        <v>0.003906479049597472</v>
      </c>
      <c r="D69" s="84" t="s">
        <v>3286</v>
      </c>
      <c r="E69" s="84" t="b">
        <v>0</v>
      </c>
      <c r="F69" s="84" t="b">
        <v>0</v>
      </c>
      <c r="G69" s="84" t="b">
        <v>0</v>
      </c>
    </row>
    <row r="70" spans="1:7" ht="15">
      <c r="A70" s="84" t="s">
        <v>2570</v>
      </c>
      <c r="B70" s="84">
        <v>7</v>
      </c>
      <c r="C70" s="122">
        <v>0.003906479049597472</v>
      </c>
      <c r="D70" s="84" t="s">
        <v>3286</v>
      </c>
      <c r="E70" s="84" t="b">
        <v>0</v>
      </c>
      <c r="F70" s="84" t="b">
        <v>0</v>
      </c>
      <c r="G70" s="84" t="b">
        <v>0</v>
      </c>
    </row>
    <row r="71" spans="1:7" ht="15">
      <c r="A71" s="84" t="s">
        <v>2571</v>
      </c>
      <c r="B71" s="84">
        <v>7</v>
      </c>
      <c r="C71" s="122">
        <v>0.003906479049597472</v>
      </c>
      <c r="D71" s="84" t="s">
        <v>3286</v>
      </c>
      <c r="E71" s="84" t="b">
        <v>0</v>
      </c>
      <c r="F71" s="84" t="b">
        <v>0</v>
      </c>
      <c r="G71" s="84" t="b">
        <v>0</v>
      </c>
    </row>
    <row r="72" spans="1:7" ht="15">
      <c r="A72" s="84" t="s">
        <v>2573</v>
      </c>
      <c r="B72" s="84">
        <v>7</v>
      </c>
      <c r="C72" s="122">
        <v>0.003906479049597472</v>
      </c>
      <c r="D72" s="84" t="s">
        <v>3286</v>
      </c>
      <c r="E72" s="84" t="b">
        <v>0</v>
      </c>
      <c r="F72" s="84" t="b">
        <v>0</v>
      </c>
      <c r="G72" s="84" t="b">
        <v>0</v>
      </c>
    </row>
    <row r="73" spans="1:7" ht="15">
      <c r="A73" s="84" t="s">
        <v>2574</v>
      </c>
      <c r="B73" s="84">
        <v>7</v>
      </c>
      <c r="C73" s="122">
        <v>0.003906479049597472</v>
      </c>
      <c r="D73" s="84" t="s">
        <v>3286</v>
      </c>
      <c r="E73" s="84" t="b">
        <v>0</v>
      </c>
      <c r="F73" s="84" t="b">
        <v>0</v>
      </c>
      <c r="G73" s="84" t="b">
        <v>0</v>
      </c>
    </row>
    <row r="74" spans="1:7" ht="15">
      <c r="A74" s="84" t="s">
        <v>2575</v>
      </c>
      <c r="B74" s="84">
        <v>7</v>
      </c>
      <c r="C74" s="122">
        <v>0.003906479049597472</v>
      </c>
      <c r="D74" s="84" t="s">
        <v>3286</v>
      </c>
      <c r="E74" s="84" t="b">
        <v>0</v>
      </c>
      <c r="F74" s="84" t="b">
        <v>0</v>
      </c>
      <c r="G74" s="84" t="b">
        <v>0</v>
      </c>
    </row>
    <row r="75" spans="1:7" ht="15">
      <c r="A75" s="84" t="s">
        <v>3055</v>
      </c>
      <c r="B75" s="84">
        <v>7</v>
      </c>
      <c r="C75" s="122">
        <v>0.003906479049597472</v>
      </c>
      <c r="D75" s="84" t="s">
        <v>3286</v>
      </c>
      <c r="E75" s="84" t="b">
        <v>0</v>
      </c>
      <c r="F75" s="84" t="b">
        <v>0</v>
      </c>
      <c r="G75" s="84" t="b">
        <v>0</v>
      </c>
    </row>
    <row r="76" spans="1:7" ht="15">
      <c r="A76" s="84" t="s">
        <v>3056</v>
      </c>
      <c r="B76" s="84">
        <v>7</v>
      </c>
      <c r="C76" s="122">
        <v>0.004335366366053517</v>
      </c>
      <c r="D76" s="84" t="s">
        <v>3286</v>
      </c>
      <c r="E76" s="84" t="b">
        <v>0</v>
      </c>
      <c r="F76" s="84" t="b">
        <v>0</v>
      </c>
      <c r="G76" s="84" t="b">
        <v>0</v>
      </c>
    </row>
    <row r="77" spans="1:7" ht="15">
      <c r="A77" s="84" t="s">
        <v>3057</v>
      </c>
      <c r="B77" s="84">
        <v>7</v>
      </c>
      <c r="C77" s="122">
        <v>0.003906479049597472</v>
      </c>
      <c r="D77" s="84" t="s">
        <v>3286</v>
      </c>
      <c r="E77" s="84" t="b">
        <v>0</v>
      </c>
      <c r="F77" s="84" t="b">
        <v>0</v>
      </c>
      <c r="G77" s="84" t="b">
        <v>0</v>
      </c>
    </row>
    <row r="78" spans="1:7" ht="15">
      <c r="A78" s="84" t="s">
        <v>3058</v>
      </c>
      <c r="B78" s="84">
        <v>7</v>
      </c>
      <c r="C78" s="122">
        <v>0.003906479049597472</v>
      </c>
      <c r="D78" s="84" t="s">
        <v>3286</v>
      </c>
      <c r="E78" s="84" t="b">
        <v>0</v>
      </c>
      <c r="F78" s="84" t="b">
        <v>0</v>
      </c>
      <c r="G78" s="84" t="b">
        <v>0</v>
      </c>
    </row>
    <row r="79" spans="1:7" ht="15">
      <c r="A79" s="84" t="s">
        <v>3059</v>
      </c>
      <c r="B79" s="84">
        <v>7</v>
      </c>
      <c r="C79" s="122">
        <v>0.003906479049597472</v>
      </c>
      <c r="D79" s="84" t="s">
        <v>3286</v>
      </c>
      <c r="E79" s="84" t="b">
        <v>0</v>
      </c>
      <c r="F79" s="84" t="b">
        <v>0</v>
      </c>
      <c r="G79" s="84" t="b">
        <v>0</v>
      </c>
    </row>
    <row r="80" spans="1:7" ht="15">
      <c r="A80" s="84" t="s">
        <v>3060</v>
      </c>
      <c r="B80" s="84">
        <v>7</v>
      </c>
      <c r="C80" s="122">
        <v>0.003906479049597472</v>
      </c>
      <c r="D80" s="84" t="s">
        <v>3286</v>
      </c>
      <c r="E80" s="84" t="b">
        <v>0</v>
      </c>
      <c r="F80" s="84" t="b">
        <v>0</v>
      </c>
      <c r="G80" s="84" t="b">
        <v>0</v>
      </c>
    </row>
    <row r="81" spans="1:7" ht="15">
      <c r="A81" s="84" t="s">
        <v>3061</v>
      </c>
      <c r="B81" s="84">
        <v>6</v>
      </c>
      <c r="C81" s="122">
        <v>0.003716028313760157</v>
      </c>
      <c r="D81" s="84" t="s">
        <v>3286</v>
      </c>
      <c r="E81" s="84" t="b">
        <v>0</v>
      </c>
      <c r="F81" s="84" t="b">
        <v>0</v>
      </c>
      <c r="G81" s="84" t="b">
        <v>0</v>
      </c>
    </row>
    <row r="82" spans="1:7" ht="15">
      <c r="A82" s="84" t="s">
        <v>3062</v>
      </c>
      <c r="B82" s="84">
        <v>6</v>
      </c>
      <c r="C82" s="122">
        <v>0.0035168302104956924</v>
      </c>
      <c r="D82" s="84" t="s">
        <v>3286</v>
      </c>
      <c r="E82" s="84" t="b">
        <v>0</v>
      </c>
      <c r="F82" s="84" t="b">
        <v>0</v>
      </c>
      <c r="G82" s="84" t="b">
        <v>0</v>
      </c>
    </row>
    <row r="83" spans="1:7" ht="15">
      <c r="A83" s="84" t="s">
        <v>3063</v>
      </c>
      <c r="B83" s="84">
        <v>6</v>
      </c>
      <c r="C83" s="122">
        <v>0.0035168302104956924</v>
      </c>
      <c r="D83" s="84" t="s">
        <v>3286</v>
      </c>
      <c r="E83" s="84" t="b">
        <v>0</v>
      </c>
      <c r="F83" s="84" t="b">
        <v>0</v>
      </c>
      <c r="G83" s="84" t="b">
        <v>0</v>
      </c>
    </row>
    <row r="84" spans="1:7" ht="15">
      <c r="A84" s="84" t="s">
        <v>2585</v>
      </c>
      <c r="B84" s="84">
        <v>6</v>
      </c>
      <c r="C84" s="122">
        <v>0.0035168302104956924</v>
      </c>
      <c r="D84" s="84" t="s">
        <v>3286</v>
      </c>
      <c r="E84" s="84" t="b">
        <v>1</v>
      </c>
      <c r="F84" s="84" t="b">
        <v>0</v>
      </c>
      <c r="G84" s="84" t="b">
        <v>0</v>
      </c>
    </row>
    <row r="85" spans="1:7" ht="15">
      <c r="A85" s="84" t="s">
        <v>2587</v>
      </c>
      <c r="B85" s="84">
        <v>6</v>
      </c>
      <c r="C85" s="122">
        <v>0.0035168302104956924</v>
      </c>
      <c r="D85" s="84" t="s">
        <v>3286</v>
      </c>
      <c r="E85" s="84" t="b">
        <v>0</v>
      </c>
      <c r="F85" s="84" t="b">
        <v>0</v>
      </c>
      <c r="G85" s="84" t="b">
        <v>0</v>
      </c>
    </row>
    <row r="86" spans="1:7" ht="15">
      <c r="A86" s="84" t="s">
        <v>2543</v>
      </c>
      <c r="B86" s="84">
        <v>6</v>
      </c>
      <c r="C86" s="122">
        <v>0.0035168302104956924</v>
      </c>
      <c r="D86" s="84" t="s">
        <v>3286</v>
      </c>
      <c r="E86" s="84" t="b">
        <v>0</v>
      </c>
      <c r="F86" s="84" t="b">
        <v>0</v>
      </c>
      <c r="G86" s="84" t="b">
        <v>0</v>
      </c>
    </row>
    <row r="87" spans="1:7" ht="15">
      <c r="A87" s="84" t="s">
        <v>3064</v>
      </c>
      <c r="B87" s="84">
        <v>6</v>
      </c>
      <c r="C87" s="122">
        <v>0.0035168302104956924</v>
      </c>
      <c r="D87" s="84" t="s">
        <v>3286</v>
      </c>
      <c r="E87" s="84" t="b">
        <v>0</v>
      </c>
      <c r="F87" s="84" t="b">
        <v>0</v>
      </c>
      <c r="G87" s="84" t="b">
        <v>0</v>
      </c>
    </row>
    <row r="88" spans="1:7" ht="15">
      <c r="A88" s="84" t="s">
        <v>285</v>
      </c>
      <c r="B88" s="84">
        <v>6</v>
      </c>
      <c r="C88" s="122">
        <v>0.0035168302104956924</v>
      </c>
      <c r="D88" s="84" t="s">
        <v>3286</v>
      </c>
      <c r="E88" s="84" t="b">
        <v>0</v>
      </c>
      <c r="F88" s="84" t="b">
        <v>0</v>
      </c>
      <c r="G88" s="84" t="b">
        <v>0</v>
      </c>
    </row>
    <row r="89" spans="1:7" ht="15">
      <c r="A89" s="84" t="s">
        <v>3065</v>
      </c>
      <c r="B89" s="84">
        <v>6</v>
      </c>
      <c r="C89" s="122">
        <v>0.0035168302104956924</v>
      </c>
      <c r="D89" s="84" t="s">
        <v>3286</v>
      </c>
      <c r="E89" s="84" t="b">
        <v>0</v>
      </c>
      <c r="F89" s="84" t="b">
        <v>0</v>
      </c>
      <c r="G89" s="84" t="b">
        <v>0</v>
      </c>
    </row>
    <row r="90" spans="1:7" ht="15">
      <c r="A90" s="84" t="s">
        <v>2550</v>
      </c>
      <c r="B90" s="84">
        <v>6</v>
      </c>
      <c r="C90" s="122">
        <v>0.003959827088623192</v>
      </c>
      <c r="D90" s="84" t="s">
        <v>3286</v>
      </c>
      <c r="E90" s="84" t="b">
        <v>0</v>
      </c>
      <c r="F90" s="84" t="b">
        <v>0</v>
      </c>
      <c r="G90" s="84" t="b">
        <v>0</v>
      </c>
    </row>
    <row r="91" spans="1:7" ht="15">
      <c r="A91" s="84" t="s">
        <v>330</v>
      </c>
      <c r="B91" s="84">
        <v>5</v>
      </c>
      <c r="C91" s="122">
        <v>0.0030966902614667975</v>
      </c>
      <c r="D91" s="84" t="s">
        <v>3286</v>
      </c>
      <c r="E91" s="84" t="b">
        <v>0</v>
      </c>
      <c r="F91" s="84" t="b">
        <v>0</v>
      </c>
      <c r="G91" s="84" t="b">
        <v>0</v>
      </c>
    </row>
    <row r="92" spans="1:7" ht="15">
      <c r="A92" s="84" t="s">
        <v>2583</v>
      </c>
      <c r="B92" s="84">
        <v>5</v>
      </c>
      <c r="C92" s="122">
        <v>0.0030966902614667975</v>
      </c>
      <c r="D92" s="84" t="s">
        <v>3286</v>
      </c>
      <c r="E92" s="84" t="b">
        <v>0</v>
      </c>
      <c r="F92" s="84" t="b">
        <v>0</v>
      </c>
      <c r="G92" s="84" t="b">
        <v>0</v>
      </c>
    </row>
    <row r="93" spans="1:7" ht="15">
      <c r="A93" s="84" t="s">
        <v>2584</v>
      </c>
      <c r="B93" s="84">
        <v>5</v>
      </c>
      <c r="C93" s="122">
        <v>0.0030966902614667975</v>
      </c>
      <c r="D93" s="84" t="s">
        <v>3286</v>
      </c>
      <c r="E93" s="84" t="b">
        <v>1</v>
      </c>
      <c r="F93" s="84" t="b">
        <v>0</v>
      </c>
      <c r="G93" s="84" t="b">
        <v>0</v>
      </c>
    </row>
    <row r="94" spans="1:7" ht="15">
      <c r="A94" s="84" t="s">
        <v>2586</v>
      </c>
      <c r="B94" s="84">
        <v>5</v>
      </c>
      <c r="C94" s="122">
        <v>0.0030966902614667975</v>
      </c>
      <c r="D94" s="84" t="s">
        <v>3286</v>
      </c>
      <c r="E94" s="84" t="b">
        <v>0</v>
      </c>
      <c r="F94" s="84" t="b">
        <v>0</v>
      </c>
      <c r="G94" s="84" t="b">
        <v>0</v>
      </c>
    </row>
    <row r="95" spans="1:7" ht="15">
      <c r="A95" s="84" t="s">
        <v>3066</v>
      </c>
      <c r="B95" s="84">
        <v>5</v>
      </c>
      <c r="C95" s="122">
        <v>0.0030966902614667975</v>
      </c>
      <c r="D95" s="84" t="s">
        <v>3286</v>
      </c>
      <c r="E95" s="84" t="b">
        <v>0</v>
      </c>
      <c r="F95" s="84" t="b">
        <v>0</v>
      </c>
      <c r="G95" s="84" t="b">
        <v>0</v>
      </c>
    </row>
    <row r="96" spans="1:7" ht="15">
      <c r="A96" s="84" t="s">
        <v>3067</v>
      </c>
      <c r="B96" s="84">
        <v>5</v>
      </c>
      <c r="C96" s="122">
        <v>0.0030966902614667975</v>
      </c>
      <c r="D96" s="84" t="s">
        <v>3286</v>
      </c>
      <c r="E96" s="84" t="b">
        <v>0</v>
      </c>
      <c r="F96" s="84" t="b">
        <v>0</v>
      </c>
      <c r="G96" s="84" t="b">
        <v>0</v>
      </c>
    </row>
    <row r="97" spans="1:7" ht="15">
      <c r="A97" s="84" t="s">
        <v>3068</v>
      </c>
      <c r="B97" s="84">
        <v>5</v>
      </c>
      <c r="C97" s="122">
        <v>0.0030966902614667975</v>
      </c>
      <c r="D97" s="84" t="s">
        <v>3286</v>
      </c>
      <c r="E97" s="84" t="b">
        <v>0</v>
      </c>
      <c r="F97" s="84" t="b">
        <v>0</v>
      </c>
      <c r="G97" s="84" t="b">
        <v>0</v>
      </c>
    </row>
    <row r="98" spans="1:7" ht="15">
      <c r="A98" s="84" t="s">
        <v>3069</v>
      </c>
      <c r="B98" s="84">
        <v>5</v>
      </c>
      <c r="C98" s="122">
        <v>0.0030966902614667975</v>
      </c>
      <c r="D98" s="84" t="s">
        <v>3286</v>
      </c>
      <c r="E98" s="84" t="b">
        <v>1</v>
      </c>
      <c r="F98" s="84" t="b">
        <v>0</v>
      </c>
      <c r="G98" s="84" t="b">
        <v>0</v>
      </c>
    </row>
    <row r="99" spans="1:7" ht="15">
      <c r="A99" s="84" t="s">
        <v>3070</v>
      </c>
      <c r="B99" s="84">
        <v>5</v>
      </c>
      <c r="C99" s="122">
        <v>0.0030966902614667975</v>
      </c>
      <c r="D99" s="84" t="s">
        <v>3286</v>
      </c>
      <c r="E99" s="84" t="b">
        <v>0</v>
      </c>
      <c r="F99" s="84" t="b">
        <v>0</v>
      </c>
      <c r="G99" s="84" t="b">
        <v>0</v>
      </c>
    </row>
    <row r="100" spans="1:7" ht="15">
      <c r="A100" s="84" t="s">
        <v>3071</v>
      </c>
      <c r="B100" s="84">
        <v>5</v>
      </c>
      <c r="C100" s="122">
        <v>0.0032998559071859934</v>
      </c>
      <c r="D100" s="84" t="s">
        <v>3286</v>
      </c>
      <c r="E100" s="84" t="b">
        <v>0</v>
      </c>
      <c r="F100" s="84" t="b">
        <v>0</v>
      </c>
      <c r="G100" s="84" t="b">
        <v>0</v>
      </c>
    </row>
    <row r="101" spans="1:7" ht="15">
      <c r="A101" s="84" t="s">
        <v>2515</v>
      </c>
      <c r="B101" s="84">
        <v>5</v>
      </c>
      <c r="C101" s="122">
        <v>0.0030966902614667975</v>
      </c>
      <c r="D101" s="84" t="s">
        <v>3286</v>
      </c>
      <c r="E101" s="84" t="b">
        <v>0</v>
      </c>
      <c r="F101" s="84" t="b">
        <v>0</v>
      </c>
      <c r="G101" s="84" t="b">
        <v>0</v>
      </c>
    </row>
    <row r="102" spans="1:7" ht="15">
      <c r="A102" s="84" t="s">
        <v>3072</v>
      </c>
      <c r="B102" s="84">
        <v>5</v>
      </c>
      <c r="C102" s="122">
        <v>0.0030966902614667975</v>
      </c>
      <c r="D102" s="84" t="s">
        <v>3286</v>
      </c>
      <c r="E102" s="84" t="b">
        <v>0</v>
      </c>
      <c r="F102" s="84" t="b">
        <v>0</v>
      </c>
      <c r="G102" s="84" t="b">
        <v>0</v>
      </c>
    </row>
    <row r="103" spans="1:7" ht="15">
      <c r="A103" s="84" t="s">
        <v>3073</v>
      </c>
      <c r="B103" s="84">
        <v>5</v>
      </c>
      <c r="C103" s="122">
        <v>0.0030966902614667975</v>
      </c>
      <c r="D103" s="84" t="s">
        <v>3286</v>
      </c>
      <c r="E103" s="84" t="b">
        <v>0</v>
      </c>
      <c r="F103" s="84" t="b">
        <v>0</v>
      </c>
      <c r="G103" s="84" t="b">
        <v>0</v>
      </c>
    </row>
    <row r="104" spans="1:7" ht="15">
      <c r="A104" s="84" t="s">
        <v>3074</v>
      </c>
      <c r="B104" s="84">
        <v>5</v>
      </c>
      <c r="C104" s="122">
        <v>0.0030966902614667975</v>
      </c>
      <c r="D104" s="84" t="s">
        <v>3286</v>
      </c>
      <c r="E104" s="84" t="b">
        <v>0</v>
      </c>
      <c r="F104" s="84" t="b">
        <v>0</v>
      </c>
      <c r="G104" s="84" t="b">
        <v>0</v>
      </c>
    </row>
    <row r="105" spans="1:7" ht="15">
      <c r="A105" s="84" t="s">
        <v>3075</v>
      </c>
      <c r="B105" s="84">
        <v>5</v>
      </c>
      <c r="C105" s="122">
        <v>0.0030966902614667975</v>
      </c>
      <c r="D105" s="84" t="s">
        <v>3286</v>
      </c>
      <c r="E105" s="84" t="b">
        <v>1</v>
      </c>
      <c r="F105" s="84" t="b">
        <v>0</v>
      </c>
      <c r="G105" s="84" t="b">
        <v>0</v>
      </c>
    </row>
    <row r="106" spans="1:7" ht="15">
      <c r="A106" s="84" t="s">
        <v>3076</v>
      </c>
      <c r="B106" s="84">
        <v>5</v>
      </c>
      <c r="C106" s="122">
        <v>0.0030966902614667975</v>
      </c>
      <c r="D106" s="84" t="s">
        <v>3286</v>
      </c>
      <c r="E106" s="84" t="b">
        <v>0</v>
      </c>
      <c r="F106" s="84" t="b">
        <v>0</v>
      </c>
      <c r="G106" s="84" t="b">
        <v>0</v>
      </c>
    </row>
    <row r="107" spans="1:7" ht="15">
      <c r="A107" s="84" t="s">
        <v>2553</v>
      </c>
      <c r="B107" s="84">
        <v>5</v>
      </c>
      <c r="C107" s="122">
        <v>0.0030966902614667975</v>
      </c>
      <c r="D107" s="84" t="s">
        <v>3286</v>
      </c>
      <c r="E107" s="84" t="b">
        <v>1</v>
      </c>
      <c r="F107" s="84" t="b">
        <v>0</v>
      </c>
      <c r="G107" s="84" t="b">
        <v>0</v>
      </c>
    </row>
    <row r="108" spans="1:7" ht="15">
      <c r="A108" s="84" t="s">
        <v>262</v>
      </c>
      <c r="B108" s="84">
        <v>5</v>
      </c>
      <c r="C108" s="122">
        <v>0.0030966902614667975</v>
      </c>
      <c r="D108" s="84" t="s">
        <v>3286</v>
      </c>
      <c r="E108" s="84" t="b">
        <v>0</v>
      </c>
      <c r="F108" s="84" t="b">
        <v>0</v>
      </c>
      <c r="G108" s="84" t="b">
        <v>0</v>
      </c>
    </row>
    <row r="109" spans="1:7" ht="15">
      <c r="A109" s="84" t="s">
        <v>2552</v>
      </c>
      <c r="B109" s="84">
        <v>5</v>
      </c>
      <c r="C109" s="122">
        <v>0.0032998559071859934</v>
      </c>
      <c r="D109" s="84" t="s">
        <v>3286</v>
      </c>
      <c r="E109" s="84" t="b">
        <v>0</v>
      </c>
      <c r="F109" s="84" t="b">
        <v>0</v>
      </c>
      <c r="G109" s="84" t="b">
        <v>0</v>
      </c>
    </row>
    <row r="110" spans="1:7" ht="15">
      <c r="A110" s="84" t="s">
        <v>3077</v>
      </c>
      <c r="B110" s="84">
        <v>5</v>
      </c>
      <c r="C110" s="122">
        <v>0.0030966902614667975</v>
      </c>
      <c r="D110" s="84" t="s">
        <v>3286</v>
      </c>
      <c r="E110" s="84" t="b">
        <v>1</v>
      </c>
      <c r="F110" s="84" t="b">
        <v>0</v>
      </c>
      <c r="G110" s="84" t="b">
        <v>0</v>
      </c>
    </row>
    <row r="111" spans="1:7" ht="15">
      <c r="A111" s="84" t="s">
        <v>3078</v>
      </c>
      <c r="B111" s="84">
        <v>5</v>
      </c>
      <c r="C111" s="122">
        <v>0.0030966902614667975</v>
      </c>
      <c r="D111" s="84" t="s">
        <v>3286</v>
      </c>
      <c r="E111" s="84" t="b">
        <v>0</v>
      </c>
      <c r="F111" s="84" t="b">
        <v>0</v>
      </c>
      <c r="G111" s="84" t="b">
        <v>0</v>
      </c>
    </row>
    <row r="112" spans="1:7" ht="15">
      <c r="A112" s="84" t="s">
        <v>3079</v>
      </c>
      <c r="B112" s="84">
        <v>5</v>
      </c>
      <c r="C112" s="122">
        <v>0.0030966902614667975</v>
      </c>
      <c r="D112" s="84" t="s">
        <v>3286</v>
      </c>
      <c r="E112" s="84" t="b">
        <v>0</v>
      </c>
      <c r="F112" s="84" t="b">
        <v>0</v>
      </c>
      <c r="G112" s="84" t="b">
        <v>0</v>
      </c>
    </row>
    <row r="113" spans="1:7" ht="15">
      <c r="A113" s="84" t="s">
        <v>3080</v>
      </c>
      <c r="B113" s="84">
        <v>5</v>
      </c>
      <c r="C113" s="122">
        <v>0.0030966902614667975</v>
      </c>
      <c r="D113" s="84" t="s">
        <v>3286</v>
      </c>
      <c r="E113" s="84" t="b">
        <v>0</v>
      </c>
      <c r="F113" s="84" t="b">
        <v>0</v>
      </c>
      <c r="G113" s="84" t="b">
        <v>0</v>
      </c>
    </row>
    <row r="114" spans="1:7" ht="15">
      <c r="A114" s="84" t="s">
        <v>3081</v>
      </c>
      <c r="B114" s="84">
        <v>5</v>
      </c>
      <c r="C114" s="122">
        <v>0.0030966902614667975</v>
      </c>
      <c r="D114" s="84" t="s">
        <v>3286</v>
      </c>
      <c r="E114" s="84" t="b">
        <v>0</v>
      </c>
      <c r="F114" s="84" t="b">
        <v>0</v>
      </c>
      <c r="G114" s="84" t="b">
        <v>0</v>
      </c>
    </row>
    <row r="115" spans="1:7" ht="15">
      <c r="A115" s="84" t="s">
        <v>3082</v>
      </c>
      <c r="B115" s="84">
        <v>4</v>
      </c>
      <c r="C115" s="122">
        <v>0.0026398847257487947</v>
      </c>
      <c r="D115" s="84" t="s">
        <v>3286</v>
      </c>
      <c r="E115" s="84" t="b">
        <v>0</v>
      </c>
      <c r="F115" s="84" t="b">
        <v>0</v>
      </c>
      <c r="G115" s="84" t="b">
        <v>0</v>
      </c>
    </row>
    <row r="116" spans="1:7" ht="15">
      <c r="A116" s="84" t="s">
        <v>3083</v>
      </c>
      <c r="B116" s="84">
        <v>4</v>
      </c>
      <c r="C116" s="122">
        <v>0.0026398847257487947</v>
      </c>
      <c r="D116" s="84" t="s">
        <v>3286</v>
      </c>
      <c r="E116" s="84" t="b">
        <v>0</v>
      </c>
      <c r="F116" s="84" t="b">
        <v>0</v>
      </c>
      <c r="G116" s="84" t="b">
        <v>0</v>
      </c>
    </row>
    <row r="117" spans="1:7" ht="15">
      <c r="A117" s="84" t="s">
        <v>2509</v>
      </c>
      <c r="B117" s="84">
        <v>4</v>
      </c>
      <c r="C117" s="122">
        <v>0.0028494255837920647</v>
      </c>
      <c r="D117" s="84" t="s">
        <v>3286</v>
      </c>
      <c r="E117" s="84" t="b">
        <v>0</v>
      </c>
      <c r="F117" s="84" t="b">
        <v>0</v>
      </c>
      <c r="G117" s="84" t="b">
        <v>0</v>
      </c>
    </row>
    <row r="118" spans="1:7" ht="15">
      <c r="A118" s="84" t="s">
        <v>3084</v>
      </c>
      <c r="B118" s="84">
        <v>4</v>
      </c>
      <c r="C118" s="122">
        <v>0.0026398847257487947</v>
      </c>
      <c r="D118" s="84" t="s">
        <v>3286</v>
      </c>
      <c r="E118" s="84" t="b">
        <v>0</v>
      </c>
      <c r="F118" s="84" t="b">
        <v>0</v>
      </c>
      <c r="G118" s="84" t="b">
        <v>0</v>
      </c>
    </row>
    <row r="119" spans="1:7" ht="15">
      <c r="A119" s="84" t="s">
        <v>3085</v>
      </c>
      <c r="B119" s="84">
        <v>4</v>
      </c>
      <c r="C119" s="122">
        <v>0.0026398847257487947</v>
      </c>
      <c r="D119" s="84" t="s">
        <v>3286</v>
      </c>
      <c r="E119" s="84" t="b">
        <v>0</v>
      </c>
      <c r="F119" s="84" t="b">
        <v>0</v>
      </c>
      <c r="G119" s="84" t="b">
        <v>0</v>
      </c>
    </row>
    <row r="120" spans="1:7" ht="15">
      <c r="A120" s="84" t="s">
        <v>319</v>
      </c>
      <c r="B120" s="84">
        <v>4</v>
      </c>
      <c r="C120" s="122">
        <v>0.0026398847257487947</v>
      </c>
      <c r="D120" s="84" t="s">
        <v>3286</v>
      </c>
      <c r="E120" s="84" t="b">
        <v>0</v>
      </c>
      <c r="F120" s="84" t="b">
        <v>0</v>
      </c>
      <c r="G120" s="84" t="b">
        <v>0</v>
      </c>
    </row>
    <row r="121" spans="1:7" ht="15">
      <c r="A121" s="84" t="s">
        <v>3086</v>
      </c>
      <c r="B121" s="84">
        <v>4</v>
      </c>
      <c r="C121" s="122">
        <v>0.0026398847257487947</v>
      </c>
      <c r="D121" s="84" t="s">
        <v>3286</v>
      </c>
      <c r="E121" s="84" t="b">
        <v>0</v>
      </c>
      <c r="F121" s="84" t="b">
        <v>0</v>
      </c>
      <c r="G121" s="84" t="b">
        <v>0</v>
      </c>
    </row>
    <row r="122" spans="1:7" ht="15">
      <c r="A122" s="84" t="s">
        <v>3087</v>
      </c>
      <c r="B122" s="84">
        <v>4</v>
      </c>
      <c r="C122" s="122">
        <v>0.0026398847257487947</v>
      </c>
      <c r="D122" s="84" t="s">
        <v>3286</v>
      </c>
      <c r="E122" s="84" t="b">
        <v>0</v>
      </c>
      <c r="F122" s="84" t="b">
        <v>0</v>
      </c>
      <c r="G122" s="84" t="b">
        <v>0</v>
      </c>
    </row>
    <row r="123" spans="1:7" ht="15">
      <c r="A123" s="84" t="s">
        <v>3088</v>
      </c>
      <c r="B123" s="84">
        <v>4</v>
      </c>
      <c r="C123" s="122">
        <v>0.0026398847257487947</v>
      </c>
      <c r="D123" s="84" t="s">
        <v>3286</v>
      </c>
      <c r="E123" s="84" t="b">
        <v>0</v>
      </c>
      <c r="F123" s="84" t="b">
        <v>0</v>
      </c>
      <c r="G123" s="84" t="b">
        <v>0</v>
      </c>
    </row>
    <row r="124" spans="1:7" ht="15">
      <c r="A124" s="84" t="s">
        <v>3089</v>
      </c>
      <c r="B124" s="84">
        <v>4</v>
      </c>
      <c r="C124" s="122">
        <v>0.0026398847257487947</v>
      </c>
      <c r="D124" s="84" t="s">
        <v>3286</v>
      </c>
      <c r="E124" s="84" t="b">
        <v>0</v>
      </c>
      <c r="F124" s="84" t="b">
        <v>0</v>
      </c>
      <c r="G124" s="84" t="b">
        <v>0</v>
      </c>
    </row>
    <row r="125" spans="1:7" ht="15">
      <c r="A125" s="84" t="s">
        <v>3090</v>
      </c>
      <c r="B125" s="84">
        <v>4</v>
      </c>
      <c r="C125" s="122">
        <v>0.0026398847257487947</v>
      </c>
      <c r="D125" s="84" t="s">
        <v>3286</v>
      </c>
      <c r="E125" s="84" t="b">
        <v>0</v>
      </c>
      <c r="F125" s="84" t="b">
        <v>0</v>
      </c>
      <c r="G125" s="84" t="b">
        <v>0</v>
      </c>
    </row>
    <row r="126" spans="1:7" ht="15">
      <c r="A126" s="84" t="s">
        <v>3091</v>
      </c>
      <c r="B126" s="84">
        <v>4</v>
      </c>
      <c r="C126" s="122">
        <v>0.0026398847257487947</v>
      </c>
      <c r="D126" s="84" t="s">
        <v>3286</v>
      </c>
      <c r="E126" s="84" t="b">
        <v>0</v>
      </c>
      <c r="F126" s="84" t="b">
        <v>1</v>
      </c>
      <c r="G126" s="84" t="b">
        <v>0</v>
      </c>
    </row>
    <row r="127" spans="1:7" ht="15">
      <c r="A127" s="84" t="s">
        <v>3092</v>
      </c>
      <c r="B127" s="84">
        <v>4</v>
      </c>
      <c r="C127" s="122">
        <v>0.0026398847257487947</v>
      </c>
      <c r="D127" s="84" t="s">
        <v>3286</v>
      </c>
      <c r="E127" s="84" t="b">
        <v>0</v>
      </c>
      <c r="F127" s="84" t="b">
        <v>0</v>
      </c>
      <c r="G127" s="84" t="b">
        <v>0</v>
      </c>
    </row>
    <row r="128" spans="1:7" ht="15">
      <c r="A128" s="84" t="s">
        <v>3093</v>
      </c>
      <c r="B128" s="84">
        <v>4</v>
      </c>
      <c r="C128" s="122">
        <v>0.0026398847257487947</v>
      </c>
      <c r="D128" s="84" t="s">
        <v>3286</v>
      </c>
      <c r="E128" s="84" t="b">
        <v>0</v>
      </c>
      <c r="F128" s="84" t="b">
        <v>0</v>
      </c>
      <c r="G128" s="84" t="b">
        <v>0</v>
      </c>
    </row>
    <row r="129" spans="1:7" ht="15">
      <c r="A129" s="84" t="s">
        <v>3094</v>
      </c>
      <c r="B129" s="84">
        <v>4</v>
      </c>
      <c r="C129" s="122">
        <v>0.0026398847257487947</v>
      </c>
      <c r="D129" s="84" t="s">
        <v>3286</v>
      </c>
      <c r="E129" s="84" t="b">
        <v>0</v>
      </c>
      <c r="F129" s="84" t="b">
        <v>0</v>
      </c>
      <c r="G129" s="84" t="b">
        <v>0</v>
      </c>
    </row>
    <row r="130" spans="1:7" ht="15">
      <c r="A130" s="84" t="s">
        <v>370</v>
      </c>
      <c r="B130" s="84">
        <v>4</v>
      </c>
      <c r="C130" s="122">
        <v>0.0026398847257487947</v>
      </c>
      <c r="D130" s="84" t="s">
        <v>3286</v>
      </c>
      <c r="E130" s="84" t="b">
        <v>0</v>
      </c>
      <c r="F130" s="84" t="b">
        <v>0</v>
      </c>
      <c r="G130" s="84" t="b">
        <v>0</v>
      </c>
    </row>
    <row r="131" spans="1:7" ht="15">
      <c r="A131" s="84" t="s">
        <v>3095</v>
      </c>
      <c r="B131" s="84">
        <v>4</v>
      </c>
      <c r="C131" s="122">
        <v>0.0026398847257487947</v>
      </c>
      <c r="D131" s="84" t="s">
        <v>3286</v>
      </c>
      <c r="E131" s="84" t="b">
        <v>0</v>
      </c>
      <c r="F131" s="84" t="b">
        <v>0</v>
      </c>
      <c r="G131" s="84" t="b">
        <v>0</v>
      </c>
    </row>
    <row r="132" spans="1:7" ht="15">
      <c r="A132" s="84" t="s">
        <v>3096</v>
      </c>
      <c r="B132" s="84">
        <v>4</v>
      </c>
      <c r="C132" s="122">
        <v>0.003144756835877065</v>
      </c>
      <c r="D132" s="84" t="s">
        <v>3286</v>
      </c>
      <c r="E132" s="84" t="b">
        <v>0</v>
      </c>
      <c r="F132" s="84" t="b">
        <v>0</v>
      </c>
      <c r="G132" s="84" t="b">
        <v>0</v>
      </c>
    </row>
    <row r="133" spans="1:7" ht="15">
      <c r="A133" s="84" t="s">
        <v>354</v>
      </c>
      <c r="B133" s="84">
        <v>4</v>
      </c>
      <c r="C133" s="122">
        <v>0.0026398847257487947</v>
      </c>
      <c r="D133" s="84" t="s">
        <v>3286</v>
      </c>
      <c r="E133" s="84" t="b">
        <v>0</v>
      </c>
      <c r="F133" s="84" t="b">
        <v>0</v>
      </c>
      <c r="G133" s="84" t="b">
        <v>0</v>
      </c>
    </row>
    <row r="134" spans="1:7" ht="15">
      <c r="A134" s="84" t="s">
        <v>353</v>
      </c>
      <c r="B134" s="84">
        <v>4</v>
      </c>
      <c r="C134" s="122">
        <v>0.0026398847257487947</v>
      </c>
      <c r="D134" s="84" t="s">
        <v>3286</v>
      </c>
      <c r="E134" s="84" t="b">
        <v>0</v>
      </c>
      <c r="F134" s="84" t="b">
        <v>0</v>
      </c>
      <c r="G134" s="84" t="b">
        <v>0</v>
      </c>
    </row>
    <row r="135" spans="1:7" ht="15">
      <c r="A135" s="84" t="s">
        <v>352</v>
      </c>
      <c r="B135" s="84">
        <v>4</v>
      </c>
      <c r="C135" s="122">
        <v>0.0026398847257487947</v>
      </c>
      <c r="D135" s="84" t="s">
        <v>3286</v>
      </c>
      <c r="E135" s="84" t="b">
        <v>0</v>
      </c>
      <c r="F135" s="84" t="b">
        <v>0</v>
      </c>
      <c r="G135" s="84" t="b">
        <v>0</v>
      </c>
    </row>
    <row r="136" spans="1:7" ht="15">
      <c r="A136" s="84" t="s">
        <v>2554</v>
      </c>
      <c r="B136" s="84">
        <v>4</v>
      </c>
      <c r="C136" s="122">
        <v>0.0026398847257487947</v>
      </c>
      <c r="D136" s="84" t="s">
        <v>3286</v>
      </c>
      <c r="E136" s="84" t="b">
        <v>0</v>
      </c>
      <c r="F136" s="84" t="b">
        <v>0</v>
      </c>
      <c r="G136" s="84" t="b">
        <v>0</v>
      </c>
    </row>
    <row r="137" spans="1:7" ht="15">
      <c r="A137" s="84" t="s">
        <v>3097</v>
      </c>
      <c r="B137" s="84">
        <v>4</v>
      </c>
      <c r="C137" s="122">
        <v>0.0026398847257487947</v>
      </c>
      <c r="D137" s="84" t="s">
        <v>3286</v>
      </c>
      <c r="E137" s="84" t="b">
        <v>0</v>
      </c>
      <c r="F137" s="84" t="b">
        <v>0</v>
      </c>
      <c r="G137" s="84" t="b">
        <v>0</v>
      </c>
    </row>
    <row r="138" spans="1:7" ht="15">
      <c r="A138" s="84" t="s">
        <v>3098</v>
      </c>
      <c r="B138" s="84">
        <v>4</v>
      </c>
      <c r="C138" s="122">
        <v>0.0026398847257487947</v>
      </c>
      <c r="D138" s="84" t="s">
        <v>3286</v>
      </c>
      <c r="E138" s="84" t="b">
        <v>0</v>
      </c>
      <c r="F138" s="84" t="b">
        <v>0</v>
      </c>
      <c r="G138" s="84" t="b">
        <v>0</v>
      </c>
    </row>
    <row r="139" spans="1:7" ht="15">
      <c r="A139" s="84" t="s">
        <v>3099</v>
      </c>
      <c r="B139" s="84">
        <v>4</v>
      </c>
      <c r="C139" s="122">
        <v>0.0026398847257487947</v>
      </c>
      <c r="D139" s="84" t="s">
        <v>3286</v>
      </c>
      <c r="E139" s="84" t="b">
        <v>0</v>
      </c>
      <c r="F139" s="84" t="b">
        <v>0</v>
      </c>
      <c r="G139" s="84" t="b">
        <v>0</v>
      </c>
    </row>
    <row r="140" spans="1:7" ht="15">
      <c r="A140" s="84" t="s">
        <v>3100</v>
      </c>
      <c r="B140" s="84">
        <v>4</v>
      </c>
      <c r="C140" s="122">
        <v>0.0026398847257487947</v>
      </c>
      <c r="D140" s="84" t="s">
        <v>3286</v>
      </c>
      <c r="E140" s="84" t="b">
        <v>1</v>
      </c>
      <c r="F140" s="84" t="b">
        <v>0</v>
      </c>
      <c r="G140" s="84" t="b">
        <v>0</v>
      </c>
    </row>
    <row r="141" spans="1:7" ht="15">
      <c r="A141" s="84" t="s">
        <v>3101</v>
      </c>
      <c r="B141" s="84">
        <v>4</v>
      </c>
      <c r="C141" s="122">
        <v>0.0026398847257487947</v>
      </c>
      <c r="D141" s="84" t="s">
        <v>3286</v>
      </c>
      <c r="E141" s="84" t="b">
        <v>0</v>
      </c>
      <c r="F141" s="84" t="b">
        <v>0</v>
      </c>
      <c r="G141" s="84" t="b">
        <v>0</v>
      </c>
    </row>
    <row r="142" spans="1:7" ht="15">
      <c r="A142" s="84" t="s">
        <v>3102</v>
      </c>
      <c r="B142" s="84">
        <v>4</v>
      </c>
      <c r="C142" s="122">
        <v>0.0026398847257487947</v>
      </c>
      <c r="D142" s="84" t="s">
        <v>3286</v>
      </c>
      <c r="E142" s="84" t="b">
        <v>0</v>
      </c>
      <c r="F142" s="84" t="b">
        <v>0</v>
      </c>
      <c r="G142" s="84" t="b">
        <v>0</v>
      </c>
    </row>
    <row r="143" spans="1:7" ht="15">
      <c r="A143" s="84" t="s">
        <v>3103</v>
      </c>
      <c r="B143" s="84">
        <v>4</v>
      </c>
      <c r="C143" s="122">
        <v>0.0026398847257487947</v>
      </c>
      <c r="D143" s="84" t="s">
        <v>3286</v>
      </c>
      <c r="E143" s="84" t="b">
        <v>0</v>
      </c>
      <c r="F143" s="84" t="b">
        <v>0</v>
      </c>
      <c r="G143" s="84" t="b">
        <v>0</v>
      </c>
    </row>
    <row r="144" spans="1:7" ht="15">
      <c r="A144" s="84" t="s">
        <v>3104</v>
      </c>
      <c r="B144" s="84">
        <v>4</v>
      </c>
      <c r="C144" s="122">
        <v>0.0026398847257487947</v>
      </c>
      <c r="D144" s="84" t="s">
        <v>3286</v>
      </c>
      <c r="E144" s="84" t="b">
        <v>0</v>
      </c>
      <c r="F144" s="84" t="b">
        <v>0</v>
      </c>
      <c r="G144" s="84" t="b">
        <v>0</v>
      </c>
    </row>
    <row r="145" spans="1:7" ht="15">
      <c r="A145" s="84" t="s">
        <v>3105</v>
      </c>
      <c r="B145" s="84">
        <v>4</v>
      </c>
      <c r="C145" s="122">
        <v>0.0026398847257487947</v>
      </c>
      <c r="D145" s="84" t="s">
        <v>3286</v>
      </c>
      <c r="E145" s="84" t="b">
        <v>0</v>
      </c>
      <c r="F145" s="84" t="b">
        <v>0</v>
      </c>
      <c r="G145" s="84" t="b">
        <v>0</v>
      </c>
    </row>
    <row r="146" spans="1:7" ht="15">
      <c r="A146" s="84" t="s">
        <v>3106</v>
      </c>
      <c r="B146" s="84">
        <v>4</v>
      </c>
      <c r="C146" s="122">
        <v>0.0026398847257487947</v>
      </c>
      <c r="D146" s="84" t="s">
        <v>3286</v>
      </c>
      <c r="E146" s="84" t="b">
        <v>0</v>
      </c>
      <c r="F146" s="84" t="b">
        <v>0</v>
      </c>
      <c r="G146" s="84" t="b">
        <v>0</v>
      </c>
    </row>
    <row r="147" spans="1:7" ht="15">
      <c r="A147" s="84" t="s">
        <v>3107</v>
      </c>
      <c r="B147" s="84">
        <v>4</v>
      </c>
      <c r="C147" s="122">
        <v>0.0026398847257487947</v>
      </c>
      <c r="D147" s="84" t="s">
        <v>3286</v>
      </c>
      <c r="E147" s="84" t="b">
        <v>0</v>
      </c>
      <c r="F147" s="84" t="b">
        <v>0</v>
      </c>
      <c r="G147" s="84" t="b">
        <v>0</v>
      </c>
    </row>
    <row r="148" spans="1:7" ht="15">
      <c r="A148" s="84" t="s">
        <v>3108</v>
      </c>
      <c r="B148" s="84">
        <v>3</v>
      </c>
      <c r="C148" s="122">
        <v>0.0021370691878440486</v>
      </c>
      <c r="D148" s="84" t="s">
        <v>3286</v>
      </c>
      <c r="E148" s="84" t="b">
        <v>0</v>
      </c>
      <c r="F148" s="84" t="b">
        <v>0</v>
      </c>
      <c r="G148" s="84" t="b">
        <v>0</v>
      </c>
    </row>
    <row r="149" spans="1:7" ht="15">
      <c r="A149" s="84" t="s">
        <v>3109</v>
      </c>
      <c r="B149" s="84">
        <v>3</v>
      </c>
      <c r="C149" s="122">
        <v>0.0021370691878440486</v>
      </c>
      <c r="D149" s="84" t="s">
        <v>3286</v>
      </c>
      <c r="E149" s="84" t="b">
        <v>0</v>
      </c>
      <c r="F149" s="84" t="b">
        <v>0</v>
      </c>
      <c r="G149" s="84" t="b">
        <v>0</v>
      </c>
    </row>
    <row r="150" spans="1:7" ht="15">
      <c r="A150" s="84" t="s">
        <v>3110</v>
      </c>
      <c r="B150" s="84">
        <v>3</v>
      </c>
      <c r="C150" s="122">
        <v>0.0021370691878440486</v>
      </c>
      <c r="D150" s="84" t="s">
        <v>3286</v>
      </c>
      <c r="E150" s="84" t="b">
        <v>0</v>
      </c>
      <c r="F150" s="84" t="b">
        <v>0</v>
      </c>
      <c r="G150" s="84" t="b">
        <v>0</v>
      </c>
    </row>
    <row r="151" spans="1:7" ht="15">
      <c r="A151" s="84" t="s">
        <v>3111</v>
      </c>
      <c r="B151" s="84">
        <v>3</v>
      </c>
      <c r="C151" s="122">
        <v>0.0021370691878440486</v>
      </c>
      <c r="D151" s="84" t="s">
        <v>3286</v>
      </c>
      <c r="E151" s="84" t="b">
        <v>0</v>
      </c>
      <c r="F151" s="84" t="b">
        <v>0</v>
      </c>
      <c r="G151" s="84" t="b">
        <v>0</v>
      </c>
    </row>
    <row r="152" spans="1:7" ht="15">
      <c r="A152" s="84" t="s">
        <v>2500</v>
      </c>
      <c r="B152" s="84">
        <v>3</v>
      </c>
      <c r="C152" s="122">
        <v>0.0021370691878440486</v>
      </c>
      <c r="D152" s="84" t="s">
        <v>3286</v>
      </c>
      <c r="E152" s="84" t="b">
        <v>0</v>
      </c>
      <c r="F152" s="84" t="b">
        <v>0</v>
      </c>
      <c r="G152" s="84" t="b">
        <v>0</v>
      </c>
    </row>
    <row r="153" spans="1:7" ht="15">
      <c r="A153" s="84" t="s">
        <v>2501</v>
      </c>
      <c r="B153" s="84">
        <v>3</v>
      </c>
      <c r="C153" s="122">
        <v>0.0021370691878440486</v>
      </c>
      <c r="D153" s="84" t="s">
        <v>3286</v>
      </c>
      <c r="E153" s="84" t="b">
        <v>0</v>
      </c>
      <c r="F153" s="84" t="b">
        <v>0</v>
      </c>
      <c r="G153" s="84" t="b">
        <v>0</v>
      </c>
    </row>
    <row r="154" spans="1:7" ht="15">
      <c r="A154" s="84" t="s">
        <v>2502</v>
      </c>
      <c r="B154" s="84">
        <v>3</v>
      </c>
      <c r="C154" s="122">
        <v>0.0021370691878440486</v>
      </c>
      <c r="D154" s="84" t="s">
        <v>3286</v>
      </c>
      <c r="E154" s="84" t="b">
        <v>0</v>
      </c>
      <c r="F154" s="84" t="b">
        <v>0</v>
      </c>
      <c r="G154" s="84" t="b">
        <v>0</v>
      </c>
    </row>
    <row r="155" spans="1:7" ht="15">
      <c r="A155" s="84" t="s">
        <v>2503</v>
      </c>
      <c r="B155" s="84">
        <v>3</v>
      </c>
      <c r="C155" s="122">
        <v>0.0021370691878440486</v>
      </c>
      <c r="D155" s="84" t="s">
        <v>3286</v>
      </c>
      <c r="E155" s="84" t="b">
        <v>0</v>
      </c>
      <c r="F155" s="84" t="b">
        <v>0</v>
      </c>
      <c r="G155" s="84" t="b">
        <v>0</v>
      </c>
    </row>
    <row r="156" spans="1:7" ht="15">
      <c r="A156" s="84" t="s">
        <v>3112</v>
      </c>
      <c r="B156" s="84">
        <v>3</v>
      </c>
      <c r="C156" s="122">
        <v>0.0021370691878440486</v>
      </c>
      <c r="D156" s="84" t="s">
        <v>3286</v>
      </c>
      <c r="E156" s="84" t="b">
        <v>0</v>
      </c>
      <c r="F156" s="84" t="b">
        <v>0</v>
      </c>
      <c r="G156" s="84" t="b">
        <v>0</v>
      </c>
    </row>
    <row r="157" spans="1:7" ht="15">
      <c r="A157" s="84" t="s">
        <v>3113</v>
      </c>
      <c r="B157" s="84">
        <v>3</v>
      </c>
      <c r="C157" s="122">
        <v>0.0021370691878440486</v>
      </c>
      <c r="D157" s="84" t="s">
        <v>3286</v>
      </c>
      <c r="E157" s="84" t="b">
        <v>0</v>
      </c>
      <c r="F157" s="84" t="b">
        <v>0</v>
      </c>
      <c r="G157" s="84" t="b">
        <v>0</v>
      </c>
    </row>
    <row r="158" spans="1:7" ht="15">
      <c r="A158" s="84" t="s">
        <v>3114</v>
      </c>
      <c r="B158" s="84">
        <v>3</v>
      </c>
      <c r="C158" s="122">
        <v>0.0021370691878440486</v>
      </c>
      <c r="D158" s="84" t="s">
        <v>3286</v>
      </c>
      <c r="E158" s="84" t="b">
        <v>0</v>
      </c>
      <c r="F158" s="84" t="b">
        <v>0</v>
      </c>
      <c r="G158" s="84" t="b">
        <v>0</v>
      </c>
    </row>
    <row r="159" spans="1:7" ht="15">
      <c r="A159" s="84" t="s">
        <v>3115</v>
      </c>
      <c r="B159" s="84">
        <v>3</v>
      </c>
      <c r="C159" s="122">
        <v>0.0021370691878440486</v>
      </c>
      <c r="D159" s="84" t="s">
        <v>3286</v>
      </c>
      <c r="E159" s="84" t="b">
        <v>0</v>
      </c>
      <c r="F159" s="84" t="b">
        <v>0</v>
      </c>
      <c r="G159" s="84" t="b">
        <v>0</v>
      </c>
    </row>
    <row r="160" spans="1:7" ht="15">
      <c r="A160" s="84" t="s">
        <v>3116</v>
      </c>
      <c r="B160" s="84">
        <v>3</v>
      </c>
      <c r="C160" s="122">
        <v>0.0021370691878440486</v>
      </c>
      <c r="D160" s="84" t="s">
        <v>3286</v>
      </c>
      <c r="E160" s="84" t="b">
        <v>0</v>
      </c>
      <c r="F160" s="84" t="b">
        <v>0</v>
      </c>
      <c r="G160" s="84" t="b">
        <v>0</v>
      </c>
    </row>
    <row r="161" spans="1:7" ht="15">
      <c r="A161" s="84" t="s">
        <v>3117</v>
      </c>
      <c r="B161" s="84">
        <v>3</v>
      </c>
      <c r="C161" s="122">
        <v>0.0021370691878440486</v>
      </c>
      <c r="D161" s="84" t="s">
        <v>3286</v>
      </c>
      <c r="E161" s="84" t="b">
        <v>1</v>
      </c>
      <c r="F161" s="84" t="b">
        <v>0</v>
      </c>
      <c r="G161" s="84" t="b">
        <v>0</v>
      </c>
    </row>
    <row r="162" spans="1:7" ht="15">
      <c r="A162" s="84" t="s">
        <v>3118</v>
      </c>
      <c r="B162" s="84">
        <v>3</v>
      </c>
      <c r="C162" s="122">
        <v>0.0021370691878440486</v>
      </c>
      <c r="D162" s="84" t="s">
        <v>3286</v>
      </c>
      <c r="E162" s="84" t="b">
        <v>0</v>
      </c>
      <c r="F162" s="84" t="b">
        <v>0</v>
      </c>
      <c r="G162" s="84" t="b">
        <v>0</v>
      </c>
    </row>
    <row r="163" spans="1:7" ht="15">
      <c r="A163" s="84" t="s">
        <v>3119</v>
      </c>
      <c r="B163" s="84">
        <v>3</v>
      </c>
      <c r="C163" s="122">
        <v>0.0021370691878440486</v>
      </c>
      <c r="D163" s="84" t="s">
        <v>3286</v>
      </c>
      <c r="E163" s="84" t="b">
        <v>0</v>
      </c>
      <c r="F163" s="84" t="b">
        <v>0</v>
      </c>
      <c r="G163" s="84" t="b">
        <v>0</v>
      </c>
    </row>
    <row r="164" spans="1:7" ht="15">
      <c r="A164" s="84" t="s">
        <v>3120</v>
      </c>
      <c r="B164" s="84">
        <v>3</v>
      </c>
      <c r="C164" s="122">
        <v>0.0021370691878440486</v>
      </c>
      <c r="D164" s="84" t="s">
        <v>3286</v>
      </c>
      <c r="E164" s="84" t="b">
        <v>0</v>
      </c>
      <c r="F164" s="84" t="b">
        <v>0</v>
      </c>
      <c r="G164" s="84" t="b">
        <v>0</v>
      </c>
    </row>
    <row r="165" spans="1:7" ht="15">
      <c r="A165" s="84" t="s">
        <v>3121</v>
      </c>
      <c r="B165" s="84">
        <v>3</v>
      </c>
      <c r="C165" s="122">
        <v>0.0021370691878440486</v>
      </c>
      <c r="D165" s="84" t="s">
        <v>3286</v>
      </c>
      <c r="E165" s="84" t="b">
        <v>0</v>
      </c>
      <c r="F165" s="84" t="b">
        <v>0</v>
      </c>
      <c r="G165" s="84" t="b">
        <v>0</v>
      </c>
    </row>
    <row r="166" spans="1:7" ht="15">
      <c r="A166" s="84" t="s">
        <v>3122</v>
      </c>
      <c r="B166" s="84">
        <v>3</v>
      </c>
      <c r="C166" s="122">
        <v>0.002358567626907799</v>
      </c>
      <c r="D166" s="84" t="s">
        <v>3286</v>
      </c>
      <c r="E166" s="84" t="b">
        <v>0</v>
      </c>
      <c r="F166" s="84" t="b">
        <v>0</v>
      </c>
      <c r="G166" s="84" t="b">
        <v>0</v>
      </c>
    </row>
    <row r="167" spans="1:7" ht="15">
      <c r="A167" s="84" t="s">
        <v>3123</v>
      </c>
      <c r="B167" s="84">
        <v>3</v>
      </c>
      <c r="C167" s="122">
        <v>0.002358567626907799</v>
      </c>
      <c r="D167" s="84" t="s">
        <v>3286</v>
      </c>
      <c r="E167" s="84" t="b">
        <v>0</v>
      </c>
      <c r="F167" s="84" t="b">
        <v>0</v>
      </c>
      <c r="G167" s="84" t="b">
        <v>0</v>
      </c>
    </row>
    <row r="168" spans="1:7" ht="15">
      <c r="A168" s="84" t="s">
        <v>3124</v>
      </c>
      <c r="B168" s="84">
        <v>3</v>
      </c>
      <c r="C168" s="122">
        <v>0.0021370691878440486</v>
      </c>
      <c r="D168" s="84" t="s">
        <v>3286</v>
      </c>
      <c r="E168" s="84" t="b">
        <v>0</v>
      </c>
      <c r="F168" s="84" t="b">
        <v>0</v>
      </c>
      <c r="G168" s="84" t="b">
        <v>0</v>
      </c>
    </row>
    <row r="169" spans="1:7" ht="15">
      <c r="A169" s="84" t="s">
        <v>3125</v>
      </c>
      <c r="B169" s="84">
        <v>3</v>
      </c>
      <c r="C169" s="122">
        <v>0.0021370691878440486</v>
      </c>
      <c r="D169" s="84" t="s">
        <v>3286</v>
      </c>
      <c r="E169" s="84" t="b">
        <v>0</v>
      </c>
      <c r="F169" s="84" t="b">
        <v>0</v>
      </c>
      <c r="G169" s="84" t="b">
        <v>0</v>
      </c>
    </row>
    <row r="170" spans="1:7" ht="15">
      <c r="A170" s="84" t="s">
        <v>3126</v>
      </c>
      <c r="B170" s="84">
        <v>3</v>
      </c>
      <c r="C170" s="122">
        <v>0.0021370691878440486</v>
      </c>
      <c r="D170" s="84" t="s">
        <v>3286</v>
      </c>
      <c r="E170" s="84" t="b">
        <v>0</v>
      </c>
      <c r="F170" s="84" t="b">
        <v>0</v>
      </c>
      <c r="G170" s="84" t="b">
        <v>0</v>
      </c>
    </row>
    <row r="171" spans="1:7" ht="15">
      <c r="A171" s="84" t="s">
        <v>3127</v>
      </c>
      <c r="B171" s="84">
        <v>3</v>
      </c>
      <c r="C171" s="122">
        <v>0.0021370691878440486</v>
      </c>
      <c r="D171" s="84" t="s">
        <v>3286</v>
      </c>
      <c r="E171" s="84" t="b">
        <v>0</v>
      </c>
      <c r="F171" s="84" t="b">
        <v>0</v>
      </c>
      <c r="G171" s="84" t="b">
        <v>0</v>
      </c>
    </row>
    <row r="172" spans="1:7" ht="15">
      <c r="A172" s="84" t="s">
        <v>3128</v>
      </c>
      <c r="B172" s="84">
        <v>3</v>
      </c>
      <c r="C172" s="122">
        <v>0.0021370691878440486</v>
      </c>
      <c r="D172" s="84" t="s">
        <v>3286</v>
      </c>
      <c r="E172" s="84" t="b">
        <v>0</v>
      </c>
      <c r="F172" s="84" t="b">
        <v>0</v>
      </c>
      <c r="G172" s="84" t="b">
        <v>0</v>
      </c>
    </row>
    <row r="173" spans="1:7" ht="15">
      <c r="A173" s="84" t="s">
        <v>3129</v>
      </c>
      <c r="B173" s="84">
        <v>3</v>
      </c>
      <c r="C173" s="122">
        <v>0.0021370691878440486</v>
      </c>
      <c r="D173" s="84" t="s">
        <v>3286</v>
      </c>
      <c r="E173" s="84" t="b">
        <v>0</v>
      </c>
      <c r="F173" s="84" t="b">
        <v>1</v>
      </c>
      <c r="G173" s="84" t="b">
        <v>0</v>
      </c>
    </row>
    <row r="174" spans="1:7" ht="15">
      <c r="A174" s="84" t="s">
        <v>3130</v>
      </c>
      <c r="B174" s="84">
        <v>3</v>
      </c>
      <c r="C174" s="122">
        <v>0.0021370691878440486</v>
      </c>
      <c r="D174" s="84" t="s">
        <v>3286</v>
      </c>
      <c r="E174" s="84" t="b">
        <v>0</v>
      </c>
      <c r="F174" s="84" t="b">
        <v>0</v>
      </c>
      <c r="G174" s="84" t="b">
        <v>0</v>
      </c>
    </row>
    <row r="175" spans="1:7" ht="15">
      <c r="A175" s="84" t="s">
        <v>3131</v>
      </c>
      <c r="B175" s="84">
        <v>3</v>
      </c>
      <c r="C175" s="122">
        <v>0.0021370691878440486</v>
      </c>
      <c r="D175" s="84" t="s">
        <v>3286</v>
      </c>
      <c r="E175" s="84" t="b">
        <v>0</v>
      </c>
      <c r="F175" s="84" t="b">
        <v>0</v>
      </c>
      <c r="G175" s="84" t="b">
        <v>0</v>
      </c>
    </row>
    <row r="176" spans="1:7" ht="15">
      <c r="A176" s="84" t="s">
        <v>3132</v>
      </c>
      <c r="B176" s="84">
        <v>3</v>
      </c>
      <c r="C176" s="122">
        <v>0.0021370691878440486</v>
      </c>
      <c r="D176" s="84" t="s">
        <v>3286</v>
      </c>
      <c r="E176" s="84" t="b">
        <v>0</v>
      </c>
      <c r="F176" s="84" t="b">
        <v>0</v>
      </c>
      <c r="G176" s="84" t="b">
        <v>0</v>
      </c>
    </row>
    <row r="177" spans="1:7" ht="15">
      <c r="A177" s="84" t="s">
        <v>3133</v>
      </c>
      <c r="B177" s="84">
        <v>3</v>
      </c>
      <c r="C177" s="122">
        <v>0.0021370691878440486</v>
      </c>
      <c r="D177" s="84" t="s">
        <v>3286</v>
      </c>
      <c r="E177" s="84" t="b">
        <v>0</v>
      </c>
      <c r="F177" s="84" t="b">
        <v>0</v>
      </c>
      <c r="G177" s="84" t="b">
        <v>0</v>
      </c>
    </row>
    <row r="178" spans="1:7" ht="15">
      <c r="A178" s="84" t="s">
        <v>3134</v>
      </c>
      <c r="B178" s="84">
        <v>3</v>
      </c>
      <c r="C178" s="122">
        <v>0.0021370691878440486</v>
      </c>
      <c r="D178" s="84" t="s">
        <v>3286</v>
      </c>
      <c r="E178" s="84" t="b">
        <v>0</v>
      </c>
      <c r="F178" s="84" t="b">
        <v>0</v>
      </c>
      <c r="G178" s="84" t="b">
        <v>0</v>
      </c>
    </row>
    <row r="179" spans="1:7" ht="15">
      <c r="A179" s="84" t="s">
        <v>3135</v>
      </c>
      <c r="B179" s="84">
        <v>3</v>
      </c>
      <c r="C179" s="122">
        <v>0.0021370691878440486</v>
      </c>
      <c r="D179" s="84" t="s">
        <v>3286</v>
      </c>
      <c r="E179" s="84" t="b">
        <v>1</v>
      </c>
      <c r="F179" s="84" t="b">
        <v>0</v>
      </c>
      <c r="G179" s="84" t="b">
        <v>0</v>
      </c>
    </row>
    <row r="180" spans="1:7" ht="15">
      <c r="A180" s="84" t="s">
        <v>3136</v>
      </c>
      <c r="B180" s="84">
        <v>3</v>
      </c>
      <c r="C180" s="122">
        <v>0.0021370691878440486</v>
      </c>
      <c r="D180" s="84" t="s">
        <v>3286</v>
      </c>
      <c r="E180" s="84" t="b">
        <v>0</v>
      </c>
      <c r="F180" s="84" t="b">
        <v>0</v>
      </c>
      <c r="G180" s="84" t="b">
        <v>0</v>
      </c>
    </row>
    <row r="181" spans="1:7" ht="15">
      <c r="A181" s="84" t="s">
        <v>3137</v>
      </c>
      <c r="B181" s="84">
        <v>3</v>
      </c>
      <c r="C181" s="122">
        <v>0.0021370691878440486</v>
      </c>
      <c r="D181" s="84" t="s">
        <v>3286</v>
      </c>
      <c r="E181" s="84" t="b">
        <v>0</v>
      </c>
      <c r="F181" s="84" t="b">
        <v>0</v>
      </c>
      <c r="G181" s="84" t="b">
        <v>0</v>
      </c>
    </row>
    <row r="182" spans="1:7" ht="15">
      <c r="A182" s="84" t="s">
        <v>3138</v>
      </c>
      <c r="B182" s="84">
        <v>3</v>
      </c>
      <c r="C182" s="122">
        <v>0.0021370691878440486</v>
      </c>
      <c r="D182" s="84" t="s">
        <v>3286</v>
      </c>
      <c r="E182" s="84" t="b">
        <v>0</v>
      </c>
      <c r="F182" s="84" t="b">
        <v>0</v>
      </c>
      <c r="G182" s="84" t="b">
        <v>0</v>
      </c>
    </row>
    <row r="183" spans="1:7" ht="15">
      <c r="A183" s="84" t="s">
        <v>3139</v>
      </c>
      <c r="B183" s="84">
        <v>3</v>
      </c>
      <c r="C183" s="122">
        <v>0.0021370691878440486</v>
      </c>
      <c r="D183" s="84" t="s">
        <v>3286</v>
      </c>
      <c r="E183" s="84" t="b">
        <v>0</v>
      </c>
      <c r="F183" s="84" t="b">
        <v>0</v>
      </c>
      <c r="G183" s="84" t="b">
        <v>0</v>
      </c>
    </row>
    <row r="184" spans="1:7" ht="15">
      <c r="A184" s="84" t="s">
        <v>3140</v>
      </c>
      <c r="B184" s="84">
        <v>3</v>
      </c>
      <c r="C184" s="122">
        <v>0.0021370691878440486</v>
      </c>
      <c r="D184" s="84" t="s">
        <v>3286</v>
      </c>
      <c r="E184" s="84" t="b">
        <v>0</v>
      </c>
      <c r="F184" s="84" t="b">
        <v>0</v>
      </c>
      <c r="G184" s="84" t="b">
        <v>0</v>
      </c>
    </row>
    <row r="185" spans="1:7" ht="15">
      <c r="A185" s="84" t="s">
        <v>3141</v>
      </c>
      <c r="B185" s="84">
        <v>3</v>
      </c>
      <c r="C185" s="122">
        <v>0.0021370691878440486</v>
      </c>
      <c r="D185" s="84" t="s">
        <v>3286</v>
      </c>
      <c r="E185" s="84" t="b">
        <v>0</v>
      </c>
      <c r="F185" s="84" t="b">
        <v>0</v>
      </c>
      <c r="G185" s="84" t="b">
        <v>0</v>
      </c>
    </row>
    <row r="186" spans="1:7" ht="15">
      <c r="A186" s="84" t="s">
        <v>3142</v>
      </c>
      <c r="B186" s="84">
        <v>3</v>
      </c>
      <c r="C186" s="122">
        <v>0.002358567626907799</v>
      </c>
      <c r="D186" s="84" t="s">
        <v>3286</v>
      </c>
      <c r="E186" s="84" t="b">
        <v>0</v>
      </c>
      <c r="F186" s="84" t="b">
        <v>0</v>
      </c>
      <c r="G186" s="84" t="b">
        <v>0</v>
      </c>
    </row>
    <row r="187" spans="1:7" ht="15">
      <c r="A187" s="84" t="s">
        <v>3143</v>
      </c>
      <c r="B187" s="84">
        <v>3</v>
      </c>
      <c r="C187" s="122">
        <v>0.0021370691878440486</v>
      </c>
      <c r="D187" s="84" t="s">
        <v>3286</v>
      </c>
      <c r="E187" s="84" t="b">
        <v>0</v>
      </c>
      <c r="F187" s="84" t="b">
        <v>0</v>
      </c>
      <c r="G187" s="84" t="b">
        <v>0</v>
      </c>
    </row>
    <row r="188" spans="1:7" ht="15">
      <c r="A188" s="84" t="s">
        <v>3144</v>
      </c>
      <c r="B188" s="84">
        <v>3</v>
      </c>
      <c r="C188" s="122">
        <v>0.0021370691878440486</v>
      </c>
      <c r="D188" s="84" t="s">
        <v>3286</v>
      </c>
      <c r="E188" s="84" t="b">
        <v>0</v>
      </c>
      <c r="F188" s="84" t="b">
        <v>0</v>
      </c>
      <c r="G188" s="84" t="b">
        <v>0</v>
      </c>
    </row>
    <row r="189" spans="1:7" ht="15">
      <c r="A189" s="84" t="s">
        <v>3145</v>
      </c>
      <c r="B189" s="84">
        <v>3</v>
      </c>
      <c r="C189" s="122">
        <v>0.0021370691878440486</v>
      </c>
      <c r="D189" s="84" t="s">
        <v>3286</v>
      </c>
      <c r="E189" s="84" t="b">
        <v>0</v>
      </c>
      <c r="F189" s="84" t="b">
        <v>0</v>
      </c>
      <c r="G189" s="84" t="b">
        <v>0</v>
      </c>
    </row>
    <row r="190" spans="1:7" ht="15">
      <c r="A190" s="84" t="s">
        <v>3146</v>
      </c>
      <c r="B190" s="84">
        <v>3</v>
      </c>
      <c r="C190" s="122">
        <v>0.0021370691878440486</v>
      </c>
      <c r="D190" s="84" t="s">
        <v>3286</v>
      </c>
      <c r="E190" s="84" t="b">
        <v>0</v>
      </c>
      <c r="F190" s="84" t="b">
        <v>0</v>
      </c>
      <c r="G190" s="84" t="b">
        <v>0</v>
      </c>
    </row>
    <row r="191" spans="1:7" ht="15">
      <c r="A191" s="84" t="s">
        <v>263</v>
      </c>
      <c r="B191" s="84">
        <v>3</v>
      </c>
      <c r="C191" s="122">
        <v>0.0021370691878440486</v>
      </c>
      <c r="D191" s="84" t="s">
        <v>3286</v>
      </c>
      <c r="E191" s="84" t="b">
        <v>0</v>
      </c>
      <c r="F191" s="84" t="b">
        <v>0</v>
      </c>
      <c r="G191" s="84" t="b">
        <v>0</v>
      </c>
    </row>
    <row r="192" spans="1:7" ht="15">
      <c r="A192" s="84" t="s">
        <v>3147</v>
      </c>
      <c r="B192" s="84">
        <v>3</v>
      </c>
      <c r="C192" s="122">
        <v>0.0021370691878440486</v>
      </c>
      <c r="D192" s="84" t="s">
        <v>3286</v>
      </c>
      <c r="E192" s="84" t="b">
        <v>0</v>
      </c>
      <c r="F192" s="84" t="b">
        <v>0</v>
      </c>
      <c r="G192" s="84" t="b">
        <v>0</v>
      </c>
    </row>
    <row r="193" spans="1:7" ht="15">
      <c r="A193" s="84" t="s">
        <v>3148</v>
      </c>
      <c r="B193" s="84">
        <v>3</v>
      </c>
      <c r="C193" s="122">
        <v>0.0021370691878440486</v>
      </c>
      <c r="D193" s="84" t="s">
        <v>3286</v>
      </c>
      <c r="E193" s="84" t="b">
        <v>1</v>
      </c>
      <c r="F193" s="84" t="b">
        <v>0</v>
      </c>
      <c r="G193" s="84" t="b">
        <v>0</v>
      </c>
    </row>
    <row r="194" spans="1:7" ht="15">
      <c r="A194" s="84" t="s">
        <v>3149</v>
      </c>
      <c r="B194" s="84">
        <v>3</v>
      </c>
      <c r="C194" s="122">
        <v>0.0021370691878440486</v>
      </c>
      <c r="D194" s="84" t="s">
        <v>3286</v>
      </c>
      <c r="E194" s="84" t="b">
        <v>1</v>
      </c>
      <c r="F194" s="84" t="b">
        <v>0</v>
      </c>
      <c r="G194" s="84" t="b">
        <v>0</v>
      </c>
    </row>
    <row r="195" spans="1:7" ht="15">
      <c r="A195" s="84" t="s">
        <v>3150</v>
      </c>
      <c r="B195" s="84">
        <v>3</v>
      </c>
      <c r="C195" s="122">
        <v>0.002358567626907799</v>
      </c>
      <c r="D195" s="84" t="s">
        <v>3286</v>
      </c>
      <c r="E195" s="84" t="b">
        <v>0</v>
      </c>
      <c r="F195" s="84" t="b">
        <v>0</v>
      </c>
      <c r="G195" s="84" t="b">
        <v>0</v>
      </c>
    </row>
    <row r="196" spans="1:7" ht="15">
      <c r="A196" s="84" t="s">
        <v>245</v>
      </c>
      <c r="B196" s="84">
        <v>3</v>
      </c>
      <c r="C196" s="122">
        <v>0.0021370691878440486</v>
      </c>
      <c r="D196" s="84" t="s">
        <v>3286</v>
      </c>
      <c r="E196" s="84" t="b">
        <v>0</v>
      </c>
      <c r="F196" s="84" t="b">
        <v>0</v>
      </c>
      <c r="G196" s="84" t="b">
        <v>0</v>
      </c>
    </row>
    <row r="197" spans="1:7" ht="15">
      <c r="A197" s="84" t="s">
        <v>3151</v>
      </c>
      <c r="B197" s="84">
        <v>3</v>
      </c>
      <c r="C197" s="122">
        <v>0.0021370691878440486</v>
      </c>
      <c r="D197" s="84" t="s">
        <v>3286</v>
      </c>
      <c r="E197" s="84" t="b">
        <v>1</v>
      </c>
      <c r="F197" s="84" t="b">
        <v>0</v>
      </c>
      <c r="G197" s="84" t="b">
        <v>0</v>
      </c>
    </row>
    <row r="198" spans="1:7" ht="15">
      <c r="A198" s="84" t="s">
        <v>3152</v>
      </c>
      <c r="B198" s="84">
        <v>3</v>
      </c>
      <c r="C198" s="122">
        <v>0.0021370691878440486</v>
      </c>
      <c r="D198" s="84" t="s">
        <v>3286</v>
      </c>
      <c r="E198" s="84" t="b">
        <v>0</v>
      </c>
      <c r="F198" s="84" t="b">
        <v>0</v>
      </c>
      <c r="G198" s="84" t="b">
        <v>0</v>
      </c>
    </row>
    <row r="199" spans="1:7" ht="15">
      <c r="A199" s="84" t="s">
        <v>239</v>
      </c>
      <c r="B199" s="84">
        <v>3</v>
      </c>
      <c r="C199" s="122">
        <v>0.002358567626907799</v>
      </c>
      <c r="D199" s="84" t="s">
        <v>3286</v>
      </c>
      <c r="E199" s="84" t="b">
        <v>0</v>
      </c>
      <c r="F199" s="84" t="b">
        <v>0</v>
      </c>
      <c r="G199" s="84" t="b">
        <v>0</v>
      </c>
    </row>
    <row r="200" spans="1:7" ht="15">
      <c r="A200" s="84" t="s">
        <v>3153</v>
      </c>
      <c r="B200" s="84">
        <v>3</v>
      </c>
      <c r="C200" s="122">
        <v>0.0021370691878440486</v>
      </c>
      <c r="D200" s="84" t="s">
        <v>3286</v>
      </c>
      <c r="E200" s="84" t="b">
        <v>0</v>
      </c>
      <c r="F200" s="84" t="b">
        <v>0</v>
      </c>
      <c r="G200" s="84" t="b">
        <v>0</v>
      </c>
    </row>
    <row r="201" spans="1:7" ht="15">
      <c r="A201" s="84" t="s">
        <v>3154</v>
      </c>
      <c r="B201" s="84">
        <v>3</v>
      </c>
      <c r="C201" s="122">
        <v>0.0021370691878440486</v>
      </c>
      <c r="D201" s="84" t="s">
        <v>3286</v>
      </c>
      <c r="E201" s="84" t="b">
        <v>0</v>
      </c>
      <c r="F201" s="84" t="b">
        <v>0</v>
      </c>
      <c r="G201" s="84" t="b">
        <v>0</v>
      </c>
    </row>
    <row r="202" spans="1:7" ht="15">
      <c r="A202" s="84" t="s">
        <v>611</v>
      </c>
      <c r="B202" s="84">
        <v>3</v>
      </c>
      <c r="C202" s="122">
        <v>0.0021370691878440486</v>
      </c>
      <c r="D202" s="84" t="s">
        <v>3286</v>
      </c>
      <c r="E202" s="84" t="b">
        <v>0</v>
      </c>
      <c r="F202" s="84" t="b">
        <v>0</v>
      </c>
      <c r="G202" s="84" t="b">
        <v>0</v>
      </c>
    </row>
    <row r="203" spans="1:7" ht="15">
      <c r="A203" s="84" t="s">
        <v>3155</v>
      </c>
      <c r="B203" s="84">
        <v>3</v>
      </c>
      <c r="C203" s="122">
        <v>0.0021370691878440486</v>
      </c>
      <c r="D203" s="84" t="s">
        <v>3286</v>
      </c>
      <c r="E203" s="84" t="b">
        <v>0</v>
      </c>
      <c r="F203" s="84" t="b">
        <v>0</v>
      </c>
      <c r="G203" s="84" t="b">
        <v>0</v>
      </c>
    </row>
    <row r="204" spans="1:7" ht="15">
      <c r="A204" s="84" t="s">
        <v>3156</v>
      </c>
      <c r="B204" s="84">
        <v>3</v>
      </c>
      <c r="C204" s="122">
        <v>0.0021370691878440486</v>
      </c>
      <c r="D204" s="84" t="s">
        <v>3286</v>
      </c>
      <c r="E204" s="84" t="b">
        <v>0</v>
      </c>
      <c r="F204" s="84" t="b">
        <v>0</v>
      </c>
      <c r="G204" s="84" t="b">
        <v>0</v>
      </c>
    </row>
    <row r="205" spans="1:7" ht="15">
      <c r="A205" s="84" t="s">
        <v>3157</v>
      </c>
      <c r="B205" s="84">
        <v>3</v>
      </c>
      <c r="C205" s="122">
        <v>0.002358567626907799</v>
      </c>
      <c r="D205" s="84" t="s">
        <v>3286</v>
      </c>
      <c r="E205" s="84" t="b">
        <v>1</v>
      </c>
      <c r="F205" s="84" t="b">
        <v>0</v>
      </c>
      <c r="G205" s="84" t="b">
        <v>0</v>
      </c>
    </row>
    <row r="206" spans="1:7" ht="15">
      <c r="A206" s="84" t="s">
        <v>3158</v>
      </c>
      <c r="B206" s="84">
        <v>3</v>
      </c>
      <c r="C206" s="122">
        <v>0.0021370691878440486</v>
      </c>
      <c r="D206" s="84" t="s">
        <v>3286</v>
      </c>
      <c r="E206" s="84" t="b">
        <v>0</v>
      </c>
      <c r="F206" s="84" t="b">
        <v>0</v>
      </c>
      <c r="G206" s="84" t="b">
        <v>0</v>
      </c>
    </row>
    <row r="207" spans="1:7" ht="15">
      <c r="A207" s="84" t="s">
        <v>3159</v>
      </c>
      <c r="B207" s="84">
        <v>3</v>
      </c>
      <c r="C207" s="122">
        <v>0.0021370691878440486</v>
      </c>
      <c r="D207" s="84" t="s">
        <v>3286</v>
      </c>
      <c r="E207" s="84" t="b">
        <v>0</v>
      </c>
      <c r="F207" s="84" t="b">
        <v>0</v>
      </c>
      <c r="G207" s="84" t="b">
        <v>0</v>
      </c>
    </row>
    <row r="208" spans="1:7" ht="15">
      <c r="A208" s="84" t="s">
        <v>3160</v>
      </c>
      <c r="B208" s="84">
        <v>3</v>
      </c>
      <c r="C208" s="122">
        <v>0.0021370691878440486</v>
      </c>
      <c r="D208" s="84" t="s">
        <v>3286</v>
      </c>
      <c r="E208" s="84" t="b">
        <v>0</v>
      </c>
      <c r="F208" s="84" t="b">
        <v>0</v>
      </c>
      <c r="G208" s="84" t="b">
        <v>0</v>
      </c>
    </row>
    <row r="209" spans="1:7" ht="15">
      <c r="A209" s="84" t="s">
        <v>214</v>
      </c>
      <c r="B209" s="84">
        <v>3</v>
      </c>
      <c r="C209" s="122">
        <v>0.0021370691878440486</v>
      </c>
      <c r="D209" s="84" t="s">
        <v>3286</v>
      </c>
      <c r="E209" s="84" t="b">
        <v>0</v>
      </c>
      <c r="F209" s="84" t="b">
        <v>0</v>
      </c>
      <c r="G209" s="84" t="b">
        <v>0</v>
      </c>
    </row>
    <row r="210" spans="1:7" ht="15">
      <c r="A210" s="84" t="s">
        <v>3161</v>
      </c>
      <c r="B210" s="84">
        <v>2</v>
      </c>
      <c r="C210" s="122">
        <v>0.0018248144730026678</v>
      </c>
      <c r="D210" s="84" t="s">
        <v>3286</v>
      </c>
      <c r="E210" s="84" t="b">
        <v>0</v>
      </c>
      <c r="F210" s="84" t="b">
        <v>0</v>
      </c>
      <c r="G210" s="84" t="b">
        <v>0</v>
      </c>
    </row>
    <row r="211" spans="1:7" ht="15">
      <c r="A211" s="84" t="s">
        <v>3162</v>
      </c>
      <c r="B211" s="84">
        <v>2</v>
      </c>
      <c r="C211" s="122">
        <v>0.0015723784179385325</v>
      </c>
      <c r="D211" s="84" t="s">
        <v>3286</v>
      </c>
      <c r="E211" s="84" t="b">
        <v>0</v>
      </c>
      <c r="F211" s="84" t="b">
        <v>0</v>
      </c>
      <c r="G211" s="84" t="b">
        <v>0</v>
      </c>
    </row>
    <row r="212" spans="1:7" ht="15">
      <c r="A212" s="84" t="s">
        <v>3163</v>
      </c>
      <c r="B212" s="84">
        <v>2</v>
      </c>
      <c r="C212" s="122">
        <v>0.0015723784179385325</v>
      </c>
      <c r="D212" s="84" t="s">
        <v>3286</v>
      </c>
      <c r="E212" s="84" t="b">
        <v>0</v>
      </c>
      <c r="F212" s="84" t="b">
        <v>0</v>
      </c>
      <c r="G212" s="84" t="b">
        <v>0</v>
      </c>
    </row>
    <row r="213" spans="1:7" ht="15">
      <c r="A213" s="84" t="s">
        <v>3164</v>
      </c>
      <c r="B213" s="84">
        <v>2</v>
      </c>
      <c r="C213" s="122">
        <v>0.0015723784179385325</v>
      </c>
      <c r="D213" s="84" t="s">
        <v>3286</v>
      </c>
      <c r="E213" s="84" t="b">
        <v>0</v>
      </c>
      <c r="F213" s="84" t="b">
        <v>0</v>
      </c>
      <c r="G213" s="84" t="b">
        <v>0</v>
      </c>
    </row>
    <row r="214" spans="1:7" ht="15">
      <c r="A214" s="84" t="s">
        <v>3165</v>
      </c>
      <c r="B214" s="84">
        <v>2</v>
      </c>
      <c r="C214" s="122">
        <v>0.0015723784179385325</v>
      </c>
      <c r="D214" s="84" t="s">
        <v>3286</v>
      </c>
      <c r="E214" s="84" t="b">
        <v>1</v>
      </c>
      <c r="F214" s="84" t="b">
        <v>0</v>
      </c>
      <c r="G214" s="84" t="b">
        <v>0</v>
      </c>
    </row>
    <row r="215" spans="1:7" ht="15">
      <c r="A215" s="84" t="s">
        <v>3166</v>
      </c>
      <c r="B215" s="84">
        <v>2</v>
      </c>
      <c r="C215" s="122">
        <v>0.0015723784179385325</v>
      </c>
      <c r="D215" s="84" t="s">
        <v>3286</v>
      </c>
      <c r="E215" s="84" t="b">
        <v>1</v>
      </c>
      <c r="F215" s="84" t="b">
        <v>0</v>
      </c>
      <c r="G215" s="84" t="b">
        <v>0</v>
      </c>
    </row>
    <row r="216" spans="1:7" ht="15">
      <c r="A216" s="84" t="s">
        <v>3167</v>
      </c>
      <c r="B216" s="84">
        <v>2</v>
      </c>
      <c r="C216" s="122">
        <v>0.0015723784179385325</v>
      </c>
      <c r="D216" s="84" t="s">
        <v>3286</v>
      </c>
      <c r="E216" s="84" t="b">
        <v>0</v>
      </c>
      <c r="F216" s="84" t="b">
        <v>0</v>
      </c>
      <c r="G216" s="84" t="b">
        <v>0</v>
      </c>
    </row>
    <row r="217" spans="1:7" ht="15">
      <c r="A217" s="84" t="s">
        <v>3168</v>
      </c>
      <c r="B217" s="84">
        <v>2</v>
      </c>
      <c r="C217" s="122">
        <v>0.0015723784179385325</v>
      </c>
      <c r="D217" s="84" t="s">
        <v>3286</v>
      </c>
      <c r="E217" s="84" t="b">
        <v>0</v>
      </c>
      <c r="F217" s="84" t="b">
        <v>0</v>
      </c>
      <c r="G217" s="84" t="b">
        <v>0</v>
      </c>
    </row>
    <row r="218" spans="1:7" ht="15">
      <c r="A218" s="84" t="s">
        <v>3169</v>
      </c>
      <c r="B218" s="84">
        <v>2</v>
      </c>
      <c r="C218" s="122">
        <v>0.0015723784179385325</v>
      </c>
      <c r="D218" s="84" t="s">
        <v>3286</v>
      </c>
      <c r="E218" s="84" t="b">
        <v>0</v>
      </c>
      <c r="F218" s="84" t="b">
        <v>0</v>
      </c>
      <c r="G218" s="84" t="b">
        <v>0</v>
      </c>
    </row>
    <row r="219" spans="1:7" ht="15">
      <c r="A219" s="84" t="s">
        <v>3170</v>
      </c>
      <c r="B219" s="84">
        <v>2</v>
      </c>
      <c r="C219" s="122">
        <v>0.0015723784179385325</v>
      </c>
      <c r="D219" s="84" t="s">
        <v>3286</v>
      </c>
      <c r="E219" s="84" t="b">
        <v>0</v>
      </c>
      <c r="F219" s="84" t="b">
        <v>0</v>
      </c>
      <c r="G219" s="84" t="b">
        <v>0</v>
      </c>
    </row>
    <row r="220" spans="1:7" ht="15">
      <c r="A220" s="84" t="s">
        <v>3171</v>
      </c>
      <c r="B220" s="84">
        <v>2</v>
      </c>
      <c r="C220" s="122">
        <v>0.0015723784179385325</v>
      </c>
      <c r="D220" s="84" t="s">
        <v>3286</v>
      </c>
      <c r="E220" s="84" t="b">
        <v>0</v>
      </c>
      <c r="F220" s="84" t="b">
        <v>0</v>
      </c>
      <c r="G220" s="84" t="b">
        <v>0</v>
      </c>
    </row>
    <row r="221" spans="1:7" ht="15">
      <c r="A221" s="84" t="s">
        <v>3172</v>
      </c>
      <c r="B221" s="84">
        <v>2</v>
      </c>
      <c r="C221" s="122">
        <v>0.0015723784179385325</v>
      </c>
      <c r="D221" s="84" t="s">
        <v>3286</v>
      </c>
      <c r="E221" s="84" t="b">
        <v>0</v>
      </c>
      <c r="F221" s="84" t="b">
        <v>0</v>
      </c>
      <c r="G221" s="84" t="b">
        <v>0</v>
      </c>
    </row>
    <row r="222" spans="1:7" ht="15">
      <c r="A222" s="84" t="s">
        <v>2508</v>
      </c>
      <c r="B222" s="84">
        <v>2</v>
      </c>
      <c r="C222" s="122">
        <v>0.0015723784179385325</v>
      </c>
      <c r="D222" s="84" t="s">
        <v>3286</v>
      </c>
      <c r="E222" s="84" t="b">
        <v>0</v>
      </c>
      <c r="F222" s="84" t="b">
        <v>0</v>
      </c>
      <c r="G222" s="84" t="b">
        <v>0</v>
      </c>
    </row>
    <row r="223" spans="1:7" ht="15">
      <c r="A223" s="84" t="s">
        <v>3173</v>
      </c>
      <c r="B223" s="84">
        <v>2</v>
      </c>
      <c r="C223" s="122">
        <v>0.0015723784179385325</v>
      </c>
      <c r="D223" s="84" t="s">
        <v>3286</v>
      </c>
      <c r="E223" s="84" t="b">
        <v>0</v>
      </c>
      <c r="F223" s="84" t="b">
        <v>0</v>
      </c>
      <c r="G223" s="84" t="b">
        <v>0</v>
      </c>
    </row>
    <row r="224" spans="1:7" ht="15">
      <c r="A224" s="84" t="s">
        <v>3174</v>
      </c>
      <c r="B224" s="84">
        <v>2</v>
      </c>
      <c r="C224" s="122">
        <v>0.0015723784179385325</v>
      </c>
      <c r="D224" s="84" t="s">
        <v>3286</v>
      </c>
      <c r="E224" s="84" t="b">
        <v>0</v>
      </c>
      <c r="F224" s="84" t="b">
        <v>0</v>
      </c>
      <c r="G224" s="84" t="b">
        <v>0</v>
      </c>
    </row>
    <row r="225" spans="1:7" ht="15">
      <c r="A225" s="84" t="s">
        <v>3175</v>
      </c>
      <c r="B225" s="84">
        <v>2</v>
      </c>
      <c r="C225" s="122">
        <v>0.0015723784179385325</v>
      </c>
      <c r="D225" s="84" t="s">
        <v>3286</v>
      </c>
      <c r="E225" s="84" t="b">
        <v>0</v>
      </c>
      <c r="F225" s="84" t="b">
        <v>0</v>
      </c>
      <c r="G225" s="84" t="b">
        <v>0</v>
      </c>
    </row>
    <row r="226" spans="1:7" ht="15">
      <c r="A226" s="84" t="s">
        <v>3176</v>
      </c>
      <c r="B226" s="84">
        <v>2</v>
      </c>
      <c r="C226" s="122">
        <v>0.0015723784179385325</v>
      </c>
      <c r="D226" s="84" t="s">
        <v>3286</v>
      </c>
      <c r="E226" s="84" t="b">
        <v>0</v>
      </c>
      <c r="F226" s="84" t="b">
        <v>0</v>
      </c>
      <c r="G226" s="84" t="b">
        <v>0</v>
      </c>
    </row>
    <row r="227" spans="1:7" ht="15">
      <c r="A227" s="84" t="s">
        <v>3177</v>
      </c>
      <c r="B227" s="84">
        <v>2</v>
      </c>
      <c r="C227" s="122">
        <v>0.0015723784179385325</v>
      </c>
      <c r="D227" s="84" t="s">
        <v>3286</v>
      </c>
      <c r="E227" s="84" t="b">
        <v>0</v>
      </c>
      <c r="F227" s="84" t="b">
        <v>0</v>
      </c>
      <c r="G227" s="84" t="b">
        <v>0</v>
      </c>
    </row>
    <row r="228" spans="1:7" ht="15">
      <c r="A228" s="84" t="s">
        <v>3178</v>
      </c>
      <c r="B228" s="84">
        <v>2</v>
      </c>
      <c r="C228" s="122">
        <v>0.0015723784179385325</v>
      </c>
      <c r="D228" s="84" t="s">
        <v>3286</v>
      </c>
      <c r="E228" s="84" t="b">
        <v>0</v>
      </c>
      <c r="F228" s="84" t="b">
        <v>0</v>
      </c>
      <c r="G228" s="84" t="b">
        <v>0</v>
      </c>
    </row>
    <row r="229" spans="1:7" ht="15">
      <c r="A229" s="84" t="s">
        <v>332</v>
      </c>
      <c r="B229" s="84">
        <v>2</v>
      </c>
      <c r="C229" s="122">
        <v>0.0015723784179385325</v>
      </c>
      <c r="D229" s="84" t="s">
        <v>3286</v>
      </c>
      <c r="E229" s="84" t="b">
        <v>0</v>
      </c>
      <c r="F229" s="84" t="b">
        <v>0</v>
      </c>
      <c r="G229" s="84" t="b">
        <v>0</v>
      </c>
    </row>
    <row r="230" spans="1:7" ht="15">
      <c r="A230" s="84" t="s">
        <v>2511</v>
      </c>
      <c r="B230" s="84">
        <v>2</v>
      </c>
      <c r="C230" s="122">
        <v>0.0015723784179385325</v>
      </c>
      <c r="D230" s="84" t="s">
        <v>3286</v>
      </c>
      <c r="E230" s="84" t="b">
        <v>0</v>
      </c>
      <c r="F230" s="84" t="b">
        <v>0</v>
      </c>
      <c r="G230" s="84" t="b">
        <v>0</v>
      </c>
    </row>
    <row r="231" spans="1:7" ht="15">
      <c r="A231" s="84" t="s">
        <v>3179</v>
      </c>
      <c r="B231" s="84">
        <v>2</v>
      </c>
      <c r="C231" s="122">
        <v>0.0015723784179385325</v>
      </c>
      <c r="D231" s="84" t="s">
        <v>3286</v>
      </c>
      <c r="E231" s="84" t="b">
        <v>0</v>
      </c>
      <c r="F231" s="84" t="b">
        <v>0</v>
      </c>
      <c r="G231" s="84" t="b">
        <v>0</v>
      </c>
    </row>
    <row r="232" spans="1:7" ht="15">
      <c r="A232" s="84" t="s">
        <v>3180</v>
      </c>
      <c r="B232" s="84">
        <v>2</v>
      </c>
      <c r="C232" s="122">
        <v>0.0015723784179385325</v>
      </c>
      <c r="D232" s="84" t="s">
        <v>3286</v>
      </c>
      <c r="E232" s="84" t="b">
        <v>0</v>
      </c>
      <c r="F232" s="84" t="b">
        <v>0</v>
      </c>
      <c r="G232" s="84" t="b">
        <v>0</v>
      </c>
    </row>
    <row r="233" spans="1:7" ht="15">
      <c r="A233" s="84" t="s">
        <v>2513</v>
      </c>
      <c r="B233" s="84">
        <v>2</v>
      </c>
      <c r="C233" s="122">
        <v>0.0015723784179385325</v>
      </c>
      <c r="D233" s="84" t="s">
        <v>3286</v>
      </c>
      <c r="E233" s="84" t="b">
        <v>0</v>
      </c>
      <c r="F233" s="84" t="b">
        <v>0</v>
      </c>
      <c r="G233" s="84" t="b">
        <v>0</v>
      </c>
    </row>
    <row r="234" spans="1:7" ht="15">
      <c r="A234" s="84" t="s">
        <v>3181</v>
      </c>
      <c r="B234" s="84">
        <v>2</v>
      </c>
      <c r="C234" s="122">
        <v>0.0015723784179385325</v>
      </c>
      <c r="D234" s="84" t="s">
        <v>3286</v>
      </c>
      <c r="E234" s="84" t="b">
        <v>1</v>
      </c>
      <c r="F234" s="84" t="b">
        <v>0</v>
      </c>
      <c r="G234" s="84" t="b">
        <v>0</v>
      </c>
    </row>
    <row r="235" spans="1:7" ht="15">
      <c r="A235" s="84" t="s">
        <v>3182</v>
      </c>
      <c r="B235" s="84">
        <v>2</v>
      </c>
      <c r="C235" s="122">
        <v>0.0015723784179385325</v>
      </c>
      <c r="D235" s="84" t="s">
        <v>3286</v>
      </c>
      <c r="E235" s="84" t="b">
        <v>0</v>
      </c>
      <c r="F235" s="84" t="b">
        <v>0</v>
      </c>
      <c r="G235" s="84" t="b">
        <v>0</v>
      </c>
    </row>
    <row r="236" spans="1:7" ht="15">
      <c r="A236" s="84" t="s">
        <v>3183</v>
      </c>
      <c r="B236" s="84">
        <v>2</v>
      </c>
      <c r="C236" s="122">
        <v>0.0015723784179385325</v>
      </c>
      <c r="D236" s="84" t="s">
        <v>3286</v>
      </c>
      <c r="E236" s="84" t="b">
        <v>0</v>
      </c>
      <c r="F236" s="84" t="b">
        <v>0</v>
      </c>
      <c r="G236" s="84" t="b">
        <v>0</v>
      </c>
    </row>
    <row r="237" spans="1:7" ht="15">
      <c r="A237" s="84" t="s">
        <v>3184</v>
      </c>
      <c r="B237" s="84">
        <v>2</v>
      </c>
      <c r="C237" s="122">
        <v>0.0015723784179385325</v>
      </c>
      <c r="D237" s="84" t="s">
        <v>3286</v>
      </c>
      <c r="E237" s="84" t="b">
        <v>0</v>
      </c>
      <c r="F237" s="84" t="b">
        <v>0</v>
      </c>
      <c r="G237" s="84" t="b">
        <v>0</v>
      </c>
    </row>
    <row r="238" spans="1:7" ht="15">
      <c r="A238" s="84" t="s">
        <v>3185</v>
      </c>
      <c r="B238" s="84">
        <v>2</v>
      </c>
      <c r="C238" s="122">
        <v>0.0015723784179385325</v>
      </c>
      <c r="D238" s="84" t="s">
        <v>3286</v>
      </c>
      <c r="E238" s="84" t="b">
        <v>0</v>
      </c>
      <c r="F238" s="84" t="b">
        <v>0</v>
      </c>
      <c r="G238" s="84" t="b">
        <v>0</v>
      </c>
    </row>
    <row r="239" spans="1:7" ht="15">
      <c r="A239" s="84" t="s">
        <v>3186</v>
      </c>
      <c r="B239" s="84">
        <v>2</v>
      </c>
      <c r="C239" s="122">
        <v>0.0015723784179385325</v>
      </c>
      <c r="D239" s="84" t="s">
        <v>3286</v>
      </c>
      <c r="E239" s="84" t="b">
        <v>0</v>
      </c>
      <c r="F239" s="84" t="b">
        <v>0</v>
      </c>
      <c r="G239" s="84" t="b">
        <v>0</v>
      </c>
    </row>
    <row r="240" spans="1:7" ht="15">
      <c r="A240" s="84" t="s">
        <v>3187</v>
      </c>
      <c r="B240" s="84">
        <v>2</v>
      </c>
      <c r="C240" s="122">
        <v>0.0015723784179385325</v>
      </c>
      <c r="D240" s="84" t="s">
        <v>3286</v>
      </c>
      <c r="E240" s="84" t="b">
        <v>0</v>
      </c>
      <c r="F240" s="84" t="b">
        <v>0</v>
      </c>
      <c r="G240" s="84" t="b">
        <v>0</v>
      </c>
    </row>
    <row r="241" spans="1:7" ht="15">
      <c r="A241" s="84" t="s">
        <v>629</v>
      </c>
      <c r="B241" s="84">
        <v>2</v>
      </c>
      <c r="C241" s="122">
        <v>0.0015723784179385325</v>
      </c>
      <c r="D241" s="84" t="s">
        <v>3286</v>
      </c>
      <c r="E241" s="84" t="b">
        <v>0</v>
      </c>
      <c r="F241" s="84" t="b">
        <v>0</v>
      </c>
      <c r="G241" s="84" t="b">
        <v>0</v>
      </c>
    </row>
    <row r="242" spans="1:7" ht="15">
      <c r="A242" s="84" t="s">
        <v>3188</v>
      </c>
      <c r="B242" s="84">
        <v>2</v>
      </c>
      <c r="C242" s="122">
        <v>0.0015723784179385325</v>
      </c>
      <c r="D242" s="84" t="s">
        <v>3286</v>
      </c>
      <c r="E242" s="84" t="b">
        <v>0</v>
      </c>
      <c r="F242" s="84" t="b">
        <v>0</v>
      </c>
      <c r="G242" s="84" t="b">
        <v>0</v>
      </c>
    </row>
    <row r="243" spans="1:7" ht="15">
      <c r="A243" s="84" t="s">
        <v>3189</v>
      </c>
      <c r="B243" s="84">
        <v>2</v>
      </c>
      <c r="C243" s="122">
        <v>0.0015723784179385325</v>
      </c>
      <c r="D243" s="84" t="s">
        <v>3286</v>
      </c>
      <c r="E243" s="84" t="b">
        <v>0</v>
      </c>
      <c r="F243" s="84" t="b">
        <v>0</v>
      </c>
      <c r="G243" s="84" t="b">
        <v>0</v>
      </c>
    </row>
    <row r="244" spans="1:7" ht="15">
      <c r="A244" s="84" t="s">
        <v>3190</v>
      </c>
      <c r="B244" s="84">
        <v>2</v>
      </c>
      <c r="C244" s="122">
        <v>0.0018248144730026678</v>
      </c>
      <c r="D244" s="84" t="s">
        <v>3286</v>
      </c>
      <c r="E244" s="84" t="b">
        <v>0</v>
      </c>
      <c r="F244" s="84" t="b">
        <v>0</v>
      </c>
      <c r="G244" s="84" t="b">
        <v>0</v>
      </c>
    </row>
    <row r="245" spans="1:7" ht="15">
      <c r="A245" s="84" t="s">
        <v>3191</v>
      </c>
      <c r="B245" s="84">
        <v>2</v>
      </c>
      <c r="C245" s="122">
        <v>0.0018248144730026678</v>
      </c>
      <c r="D245" s="84" t="s">
        <v>3286</v>
      </c>
      <c r="E245" s="84" t="b">
        <v>0</v>
      </c>
      <c r="F245" s="84" t="b">
        <v>0</v>
      </c>
      <c r="G245" s="84" t="b">
        <v>0</v>
      </c>
    </row>
    <row r="246" spans="1:7" ht="15">
      <c r="A246" s="84" t="s">
        <v>3192</v>
      </c>
      <c r="B246" s="84">
        <v>2</v>
      </c>
      <c r="C246" s="122">
        <v>0.0015723784179385325</v>
      </c>
      <c r="D246" s="84" t="s">
        <v>3286</v>
      </c>
      <c r="E246" s="84" t="b">
        <v>0</v>
      </c>
      <c r="F246" s="84" t="b">
        <v>0</v>
      </c>
      <c r="G246" s="84" t="b">
        <v>0</v>
      </c>
    </row>
    <row r="247" spans="1:7" ht="15">
      <c r="A247" s="84" t="s">
        <v>3193</v>
      </c>
      <c r="B247" s="84">
        <v>2</v>
      </c>
      <c r="C247" s="122">
        <v>0.0015723784179385325</v>
      </c>
      <c r="D247" s="84" t="s">
        <v>3286</v>
      </c>
      <c r="E247" s="84" t="b">
        <v>0</v>
      </c>
      <c r="F247" s="84" t="b">
        <v>0</v>
      </c>
      <c r="G247" s="84" t="b">
        <v>0</v>
      </c>
    </row>
    <row r="248" spans="1:7" ht="15">
      <c r="A248" s="84" t="s">
        <v>3194</v>
      </c>
      <c r="B248" s="84">
        <v>2</v>
      </c>
      <c r="C248" s="122">
        <v>0.0015723784179385325</v>
      </c>
      <c r="D248" s="84" t="s">
        <v>3286</v>
      </c>
      <c r="E248" s="84" t="b">
        <v>0</v>
      </c>
      <c r="F248" s="84" t="b">
        <v>0</v>
      </c>
      <c r="G248" s="84" t="b">
        <v>0</v>
      </c>
    </row>
    <row r="249" spans="1:7" ht="15">
      <c r="A249" s="84" t="s">
        <v>3195</v>
      </c>
      <c r="B249" s="84">
        <v>2</v>
      </c>
      <c r="C249" s="122">
        <v>0.0015723784179385325</v>
      </c>
      <c r="D249" s="84" t="s">
        <v>3286</v>
      </c>
      <c r="E249" s="84" t="b">
        <v>0</v>
      </c>
      <c r="F249" s="84" t="b">
        <v>0</v>
      </c>
      <c r="G249" s="84" t="b">
        <v>0</v>
      </c>
    </row>
    <row r="250" spans="1:7" ht="15">
      <c r="A250" s="84" t="s">
        <v>3196</v>
      </c>
      <c r="B250" s="84">
        <v>2</v>
      </c>
      <c r="C250" s="122">
        <v>0.0015723784179385325</v>
      </c>
      <c r="D250" s="84" t="s">
        <v>3286</v>
      </c>
      <c r="E250" s="84" t="b">
        <v>0</v>
      </c>
      <c r="F250" s="84" t="b">
        <v>0</v>
      </c>
      <c r="G250" s="84" t="b">
        <v>0</v>
      </c>
    </row>
    <row r="251" spans="1:7" ht="15">
      <c r="A251" s="84" t="s">
        <v>3197</v>
      </c>
      <c r="B251" s="84">
        <v>2</v>
      </c>
      <c r="C251" s="122">
        <v>0.0015723784179385325</v>
      </c>
      <c r="D251" s="84" t="s">
        <v>3286</v>
      </c>
      <c r="E251" s="84" t="b">
        <v>0</v>
      </c>
      <c r="F251" s="84" t="b">
        <v>0</v>
      </c>
      <c r="G251" s="84" t="b">
        <v>0</v>
      </c>
    </row>
    <row r="252" spans="1:7" ht="15">
      <c r="A252" s="84" t="s">
        <v>3198</v>
      </c>
      <c r="B252" s="84">
        <v>2</v>
      </c>
      <c r="C252" s="122">
        <v>0.0015723784179385325</v>
      </c>
      <c r="D252" s="84" t="s">
        <v>3286</v>
      </c>
      <c r="E252" s="84" t="b">
        <v>0</v>
      </c>
      <c r="F252" s="84" t="b">
        <v>0</v>
      </c>
      <c r="G252" s="84" t="b">
        <v>0</v>
      </c>
    </row>
    <row r="253" spans="1:7" ht="15">
      <c r="A253" s="84" t="s">
        <v>3199</v>
      </c>
      <c r="B253" s="84">
        <v>2</v>
      </c>
      <c r="C253" s="122">
        <v>0.0015723784179385325</v>
      </c>
      <c r="D253" s="84" t="s">
        <v>3286</v>
      </c>
      <c r="E253" s="84" t="b">
        <v>1</v>
      </c>
      <c r="F253" s="84" t="b">
        <v>0</v>
      </c>
      <c r="G253" s="84" t="b">
        <v>0</v>
      </c>
    </row>
    <row r="254" spans="1:7" ht="15">
      <c r="A254" s="84" t="s">
        <v>3200</v>
      </c>
      <c r="B254" s="84">
        <v>2</v>
      </c>
      <c r="C254" s="122">
        <v>0.0015723784179385325</v>
      </c>
      <c r="D254" s="84" t="s">
        <v>3286</v>
      </c>
      <c r="E254" s="84" t="b">
        <v>0</v>
      </c>
      <c r="F254" s="84" t="b">
        <v>0</v>
      </c>
      <c r="G254" s="84" t="b">
        <v>0</v>
      </c>
    </row>
    <row r="255" spans="1:7" ht="15">
      <c r="A255" s="84" t="s">
        <v>3201</v>
      </c>
      <c r="B255" s="84">
        <v>2</v>
      </c>
      <c r="C255" s="122">
        <v>0.0015723784179385325</v>
      </c>
      <c r="D255" s="84" t="s">
        <v>3286</v>
      </c>
      <c r="E255" s="84" t="b">
        <v>0</v>
      </c>
      <c r="F255" s="84" t="b">
        <v>0</v>
      </c>
      <c r="G255" s="84" t="b">
        <v>0</v>
      </c>
    </row>
    <row r="256" spans="1:7" ht="15">
      <c r="A256" s="84" t="s">
        <v>3202</v>
      </c>
      <c r="B256" s="84">
        <v>2</v>
      </c>
      <c r="C256" s="122">
        <v>0.0015723784179385325</v>
      </c>
      <c r="D256" s="84" t="s">
        <v>3286</v>
      </c>
      <c r="E256" s="84" t="b">
        <v>0</v>
      </c>
      <c r="F256" s="84" t="b">
        <v>0</v>
      </c>
      <c r="G256" s="84" t="b">
        <v>0</v>
      </c>
    </row>
    <row r="257" spans="1:7" ht="15">
      <c r="A257" s="84" t="s">
        <v>3203</v>
      </c>
      <c r="B257" s="84">
        <v>2</v>
      </c>
      <c r="C257" s="122">
        <v>0.0015723784179385325</v>
      </c>
      <c r="D257" s="84" t="s">
        <v>3286</v>
      </c>
      <c r="E257" s="84" t="b">
        <v>0</v>
      </c>
      <c r="F257" s="84" t="b">
        <v>0</v>
      </c>
      <c r="G257" s="84" t="b">
        <v>0</v>
      </c>
    </row>
    <row r="258" spans="1:7" ht="15">
      <c r="A258" s="84" t="s">
        <v>3204</v>
      </c>
      <c r="B258" s="84">
        <v>2</v>
      </c>
      <c r="C258" s="122">
        <v>0.0015723784179385325</v>
      </c>
      <c r="D258" s="84" t="s">
        <v>3286</v>
      </c>
      <c r="E258" s="84" t="b">
        <v>1</v>
      </c>
      <c r="F258" s="84" t="b">
        <v>0</v>
      </c>
      <c r="G258" s="84" t="b">
        <v>0</v>
      </c>
    </row>
    <row r="259" spans="1:7" ht="15">
      <c r="A259" s="84" t="s">
        <v>3205</v>
      </c>
      <c r="B259" s="84">
        <v>2</v>
      </c>
      <c r="C259" s="122">
        <v>0.0015723784179385325</v>
      </c>
      <c r="D259" s="84" t="s">
        <v>3286</v>
      </c>
      <c r="E259" s="84" t="b">
        <v>0</v>
      </c>
      <c r="F259" s="84" t="b">
        <v>0</v>
      </c>
      <c r="G259" s="84" t="b">
        <v>0</v>
      </c>
    </row>
    <row r="260" spans="1:7" ht="15">
      <c r="A260" s="84" t="s">
        <v>3206</v>
      </c>
      <c r="B260" s="84">
        <v>2</v>
      </c>
      <c r="C260" s="122">
        <v>0.0015723784179385325</v>
      </c>
      <c r="D260" s="84" t="s">
        <v>3286</v>
      </c>
      <c r="E260" s="84" t="b">
        <v>0</v>
      </c>
      <c r="F260" s="84" t="b">
        <v>0</v>
      </c>
      <c r="G260" s="84" t="b">
        <v>0</v>
      </c>
    </row>
    <row r="261" spans="1:7" ht="15">
      <c r="A261" s="84" t="s">
        <v>3207</v>
      </c>
      <c r="B261" s="84">
        <v>2</v>
      </c>
      <c r="C261" s="122">
        <v>0.0015723784179385325</v>
      </c>
      <c r="D261" s="84" t="s">
        <v>3286</v>
      </c>
      <c r="E261" s="84" t="b">
        <v>0</v>
      </c>
      <c r="F261" s="84" t="b">
        <v>0</v>
      </c>
      <c r="G261" s="84" t="b">
        <v>0</v>
      </c>
    </row>
    <row r="262" spans="1:7" ht="15">
      <c r="A262" s="84" t="s">
        <v>3208</v>
      </c>
      <c r="B262" s="84">
        <v>2</v>
      </c>
      <c r="C262" s="122">
        <v>0.0015723784179385325</v>
      </c>
      <c r="D262" s="84" t="s">
        <v>3286</v>
      </c>
      <c r="E262" s="84" t="b">
        <v>0</v>
      </c>
      <c r="F262" s="84" t="b">
        <v>0</v>
      </c>
      <c r="G262" s="84" t="b">
        <v>0</v>
      </c>
    </row>
    <row r="263" spans="1:7" ht="15">
      <c r="A263" s="84" t="s">
        <v>3209</v>
      </c>
      <c r="B263" s="84">
        <v>2</v>
      </c>
      <c r="C263" s="122">
        <v>0.0015723784179385325</v>
      </c>
      <c r="D263" s="84" t="s">
        <v>3286</v>
      </c>
      <c r="E263" s="84" t="b">
        <v>0</v>
      </c>
      <c r="F263" s="84" t="b">
        <v>0</v>
      </c>
      <c r="G263" s="84" t="b">
        <v>0</v>
      </c>
    </row>
    <row r="264" spans="1:7" ht="15">
      <c r="A264" s="84" t="s">
        <v>3210</v>
      </c>
      <c r="B264" s="84">
        <v>2</v>
      </c>
      <c r="C264" s="122">
        <v>0.0015723784179385325</v>
      </c>
      <c r="D264" s="84" t="s">
        <v>3286</v>
      </c>
      <c r="E264" s="84" t="b">
        <v>1</v>
      </c>
      <c r="F264" s="84" t="b">
        <v>0</v>
      </c>
      <c r="G264" s="84" t="b">
        <v>0</v>
      </c>
    </row>
    <row r="265" spans="1:7" ht="15">
      <c r="A265" s="84" t="s">
        <v>3211</v>
      </c>
      <c r="B265" s="84">
        <v>2</v>
      </c>
      <c r="C265" s="122">
        <v>0.0015723784179385325</v>
      </c>
      <c r="D265" s="84" t="s">
        <v>3286</v>
      </c>
      <c r="E265" s="84" t="b">
        <v>0</v>
      </c>
      <c r="F265" s="84" t="b">
        <v>0</v>
      </c>
      <c r="G265" s="84" t="b">
        <v>0</v>
      </c>
    </row>
    <row r="266" spans="1:7" ht="15">
      <c r="A266" s="84" t="s">
        <v>3212</v>
      </c>
      <c r="B266" s="84">
        <v>2</v>
      </c>
      <c r="C266" s="122">
        <v>0.0015723784179385325</v>
      </c>
      <c r="D266" s="84" t="s">
        <v>3286</v>
      </c>
      <c r="E266" s="84" t="b">
        <v>0</v>
      </c>
      <c r="F266" s="84" t="b">
        <v>0</v>
      </c>
      <c r="G266" s="84" t="b">
        <v>0</v>
      </c>
    </row>
    <row r="267" spans="1:7" ht="15">
      <c r="A267" s="84" t="s">
        <v>3213</v>
      </c>
      <c r="B267" s="84">
        <v>2</v>
      </c>
      <c r="C267" s="122">
        <v>0.0015723784179385325</v>
      </c>
      <c r="D267" s="84" t="s">
        <v>3286</v>
      </c>
      <c r="E267" s="84" t="b">
        <v>0</v>
      </c>
      <c r="F267" s="84" t="b">
        <v>0</v>
      </c>
      <c r="G267" s="84" t="b">
        <v>0</v>
      </c>
    </row>
    <row r="268" spans="1:7" ht="15">
      <c r="A268" s="84" t="s">
        <v>3214</v>
      </c>
      <c r="B268" s="84">
        <v>2</v>
      </c>
      <c r="C268" s="122">
        <v>0.0015723784179385325</v>
      </c>
      <c r="D268" s="84" t="s">
        <v>3286</v>
      </c>
      <c r="E268" s="84" t="b">
        <v>0</v>
      </c>
      <c r="F268" s="84" t="b">
        <v>0</v>
      </c>
      <c r="G268" s="84" t="b">
        <v>0</v>
      </c>
    </row>
    <row r="269" spans="1:7" ht="15">
      <c r="A269" s="84" t="s">
        <v>3215</v>
      </c>
      <c r="B269" s="84">
        <v>2</v>
      </c>
      <c r="C269" s="122">
        <v>0.0015723784179385325</v>
      </c>
      <c r="D269" s="84" t="s">
        <v>3286</v>
      </c>
      <c r="E269" s="84" t="b">
        <v>0</v>
      </c>
      <c r="F269" s="84" t="b">
        <v>0</v>
      </c>
      <c r="G269" s="84" t="b">
        <v>0</v>
      </c>
    </row>
    <row r="270" spans="1:7" ht="15">
      <c r="A270" s="84" t="s">
        <v>3216</v>
      </c>
      <c r="B270" s="84">
        <v>2</v>
      </c>
      <c r="C270" s="122">
        <v>0.0015723784179385325</v>
      </c>
      <c r="D270" s="84" t="s">
        <v>3286</v>
      </c>
      <c r="E270" s="84" t="b">
        <v>0</v>
      </c>
      <c r="F270" s="84" t="b">
        <v>0</v>
      </c>
      <c r="G270" s="84" t="b">
        <v>0</v>
      </c>
    </row>
    <row r="271" spans="1:7" ht="15">
      <c r="A271" s="84" t="s">
        <v>3217</v>
      </c>
      <c r="B271" s="84">
        <v>2</v>
      </c>
      <c r="C271" s="122">
        <v>0.0015723784179385325</v>
      </c>
      <c r="D271" s="84" t="s">
        <v>3286</v>
      </c>
      <c r="E271" s="84" t="b">
        <v>0</v>
      </c>
      <c r="F271" s="84" t="b">
        <v>0</v>
      </c>
      <c r="G271" s="84" t="b">
        <v>0</v>
      </c>
    </row>
    <row r="272" spans="1:7" ht="15">
      <c r="A272" s="84" t="s">
        <v>3218</v>
      </c>
      <c r="B272" s="84">
        <v>2</v>
      </c>
      <c r="C272" s="122">
        <v>0.0015723784179385325</v>
      </c>
      <c r="D272" s="84" t="s">
        <v>3286</v>
      </c>
      <c r="E272" s="84" t="b">
        <v>0</v>
      </c>
      <c r="F272" s="84" t="b">
        <v>0</v>
      </c>
      <c r="G272" s="84" t="b">
        <v>0</v>
      </c>
    </row>
    <row r="273" spans="1:7" ht="15">
      <c r="A273" s="84" t="s">
        <v>3219</v>
      </c>
      <c r="B273" s="84">
        <v>2</v>
      </c>
      <c r="C273" s="122">
        <v>0.0015723784179385325</v>
      </c>
      <c r="D273" s="84" t="s">
        <v>3286</v>
      </c>
      <c r="E273" s="84" t="b">
        <v>0</v>
      </c>
      <c r="F273" s="84" t="b">
        <v>0</v>
      </c>
      <c r="G273" s="84" t="b">
        <v>0</v>
      </c>
    </row>
    <row r="274" spans="1:7" ht="15">
      <c r="A274" s="84" t="s">
        <v>3220</v>
      </c>
      <c r="B274" s="84">
        <v>2</v>
      </c>
      <c r="C274" s="122">
        <v>0.0018248144730026678</v>
      </c>
      <c r="D274" s="84" t="s">
        <v>3286</v>
      </c>
      <c r="E274" s="84" t="b">
        <v>0</v>
      </c>
      <c r="F274" s="84" t="b">
        <v>1</v>
      </c>
      <c r="G274" s="84" t="b">
        <v>0</v>
      </c>
    </row>
    <row r="275" spans="1:7" ht="15">
      <c r="A275" s="84" t="s">
        <v>3221</v>
      </c>
      <c r="B275" s="84">
        <v>2</v>
      </c>
      <c r="C275" s="122">
        <v>0.0015723784179385325</v>
      </c>
      <c r="D275" s="84" t="s">
        <v>3286</v>
      </c>
      <c r="E275" s="84" t="b">
        <v>0</v>
      </c>
      <c r="F275" s="84" t="b">
        <v>0</v>
      </c>
      <c r="G275" s="84" t="b">
        <v>0</v>
      </c>
    </row>
    <row r="276" spans="1:7" ht="15">
      <c r="A276" s="84" t="s">
        <v>3222</v>
      </c>
      <c r="B276" s="84">
        <v>2</v>
      </c>
      <c r="C276" s="122">
        <v>0.0015723784179385325</v>
      </c>
      <c r="D276" s="84" t="s">
        <v>3286</v>
      </c>
      <c r="E276" s="84" t="b">
        <v>0</v>
      </c>
      <c r="F276" s="84" t="b">
        <v>0</v>
      </c>
      <c r="G276" s="84" t="b">
        <v>0</v>
      </c>
    </row>
    <row r="277" spans="1:7" ht="15">
      <c r="A277" s="84" t="s">
        <v>3223</v>
      </c>
      <c r="B277" s="84">
        <v>2</v>
      </c>
      <c r="C277" s="122">
        <v>0.0015723784179385325</v>
      </c>
      <c r="D277" s="84" t="s">
        <v>3286</v>
      </c>
      <c r="E277" s="84" t="b">
        <v>0</v>
      </c>
      <c r="F277" s="84" t="b">
        <v>0</v>
      </c>
      <c r="G277" s="84" t="b">
        <v>0</v>
      </c>
    </row>
    <row r="278" spans="1:7" ht="15">
      <c r="A278" s="84" t="s">
        <v>3224</v>
      </c>
      <c r="B278" s="84">
        <v>2</v>
      </c>
      <c r="C278" s="122">
        <v>0.0015723784179385325</v>
      </c>
      <c r="D278" s="84" t="s">
        <v>3286</v>
      </c>
      <c r="E278" s="84" t="b">
        <v>0</v>
      </c>
      <c r="F278" s="84" t="b">
        <v>0</v>
      </c>
      <c r="G278" s="84" t="b">
        <v>0</v>
      </c>
    </row>
    <row r="279" spans="1:7" ht="15">
      <c r="A279" s="84" t="s">
        <v>3225</v>
      </c>
      <c r="B279" s="84">
        <v>2</v>
      </c>
      <c r="C279" s="122">
        <v>0.0015723784179385325</v>
      </c>
      <c r="D279" s="84" t="s">
        <v>3286</v>
      </c>
      <c r="E279" s="84" t="b">
        <v>0</v>
      </c>
      <c r="F279" s="84" t="b">
        <v>0</v>
      </c>
      <c r="G279" s="84" t="b">
        <v>0</v>
      </c>
    </row>
    <row r="280" spans="1:7" ht="15">
      <c r="A280" s="84" t="s">
        <v>3226</v>
      </c>
      <c r="B280" s="84">
        <v>2</v>
      </c>
      <c r="C280" s="122">
        <v>0.0015723784179385325</v>
      </c>
      <c r="D280" s="84" t="s">
        <v>3286</v>
      </c>
      <c r="E280" s="84" t="b">
        <v>0</v>
      </c>
      <c r="F280" s="84" t="b">
        <v>0</v>
      </c>
      <c r="G280" s="84" t="b">
        <v>0</v>
      </c>
    </row>
    <row r="281" spans="1:7" ht="15">
      <c r="A281" s="84" t="s">
        <v>378</v>
      </c>
      <c r="B281" s="84">
        <v>2</v>
      </c>
      <c r="C281" s="122">
        <v>0.0015723784179385325</v>
      </c>
      <c r="D281" s="84" t="s">
        <v>3286</v>
      </c>
      <c r="E281" s="84" t="b">
        <v>0</v>
      </c>
      <c r="F281" s="84" t="b">
        <v>0</v>
      </c>
      <c r="G281" s="84" t="b">
        <v>0</v>
      </c>
    </row>
    <row r="282" spans="1:7" ht="15">
      <c r="A282" s="84" t="s">
        <v>343</v>
      </c>
      <c r="B282" s="84">
        <v>2</v>
      </c>
      <c r="C282" s="122">
        <v>0.0015723784179385325</v>
      </c>
      <c r="D282" s="84" t="s">
        <v>3286</v>
      </c>
      <c r="E282" s="84" t="b">
        <v>0</v>
      </c>
      <c r="F282" s="84" t="b">
        <v>0</v>
      </c>
      <c r="G282" s="84" t="b">
        <v>0</v>
      </c>
    </row>
    <row r="283" spans="1:7" ht="15">
      <c r="A283" s="84" t="s">
        <v>377</v>
      </c>
      <c r="B283" s="84">
        <v>2</v>
      </c>
      <c r="C283" s="122">
        <v>0.0015723784179385325</v>
      </c>
      <c r="D283" s="84" t="s">
        <v>3286</v>
      </c>
      <c r="E283" s="84" t="b">
        <v>0</v>
      </c>
      <c r="F283" s="84" t="b">
        <v>0</v>
      </c>
      <c r="G283" s="84" t="b">
        <v>0</v>
      </c>
    </row>
    <row r="284" spans="1:7" ht="15">
      <c r="A284" s="84" t="s">
        <v>281</v>
      </c>
      <c r="B284" s="84">
        <v>2</v>
      </c>
      <c r="C284" s="122">
        <v>0.0015723784179385325</v>
      </c>
      <c r="D284" s="84" t="s">
        <v>3286</v>
      </c>
      <c r="E284" s="84" t="b">
        <v>0</v>
      </c>
      <c r="F284" s="84" t="b">
        <v>0</v>
      </c>
      <c r="G284" s="84" t="b">
        <v>0</v>
      </c>
    </row>
    <row r="285" spans="1:7" ht="15">
      <c r="A285" s="84" t="s">
        <v>376</v>
      </c>
      <c r="B285" s="84">
        <v>2</v>
      </c>
      <c r="C285" s="122">
        <v>0.0015723784179385325</v>
      </c>
      <c r="D285" s="84" t="s">
        <v>3286</v>
      </c>
      <c r="E285" s="84" t="b">
        <v>0</v>
      </c>
      <c r="F285" s="84" t="b">
        <v>0</v>
      </c>
      <c r="G285" s="84" t="b">
        <v>0</v>
      </c>
    </row>
    <row r="286" spans="1:7" ht="15">
      <c r="A286" s="84" t="s">
        <v>375</v>
      </c>
      <c r="B286" s="84">
        <v>2</v>
      </c>
      <c r="C286" s="122">
        <v>0.0015723784179385325</v>
      </c>
      <c r="D286" s="84" t="s">
        <v>3286</v>
      </c>
      <c r="E286" s="84" t="b">
        <v>0</v>
      </c>
      <c r="F286" s="84" t="b">
        <v>0</v>
      </c>
      <c r="G286" s="84" t="b">
        <v>0</v>
      </c>
    </row>
    <row r="287" spans="1:7" ht="15">
      <c r="A287" s="84" t="s">
        <v>374</v>
      </c>
      <c r="B287" s="84">
        <v>2</v>
      </c>
      <c r="C287" s="122">
        <v>0.0015723784179385325</v>
      </c>
      <c r="D287" s="84" t="s">
        <v>3286</v>
      </c>
      <c r="E287" s="84" t="b">
        <v>0</v>
      </c>
      <c r="F287" s="84" t="b">
        <v>0</v>
      </c>
      <c r="G287" s="84" t="b">
        <v>0</v>
      </c>
    </row>
    <row r="288" spans="1:7" ht="15">
      <c r="A288" s="84" t="s">
        <v>373</v>
      </c>
      <c r="B288" s="84">
        <v>2</v>
      </c>
      <c r="C288" s="122">
        <v>0.0015723784179385325</v>
      </c>
      <c r="D288" s="84" t="s">
        <v>3286</v>
      </c>
      <c r="E288" s="84" t="b">
        <v>0</v>
      </c>
      <c r="F288" s="84" t="b">
        <v>0</v>
      </c>
      <c r="G288" s="84" t="b">
        <v>0</v>
      </c>
    </row>
    <row r="289" spans="1:7" ht="15">
      <c r="A289" s="84" t="s">
        <v>372</v>
      </c>
      <c r="B289" s="84">
        <v>2</v>
      </c>
      <c r="C289" s="122">
        <v>0.0015723784179385325</v>
      </c>
      <c r="D289" s="84" t="s">
        <v>3286</v>
      </c>
      <c r="E289" s="84" t="b">
        <v>0</v>
      </c>
      <c r="F289" s="84" t="b">
        <v>0</v>
      </c>
      <c r="G289" s="84" t="b">
        <v>0</v>
      </c>
    </row>
    <row r="290" spans="1:7" ht="15">
      <c r="A290" s="84" t="s">
        <v>2577</v>
      </c>
      <c r="B290" s="84">
        <v>2</v>
      </c>
      <c r="C290" s="122">
        <v>0.0015723784179385325</v>
      </c>
      <c r="D290" s="84" t="s">
        <v>3286</v>
      </c>
      <c r="E290" s="84" t="b">
        <v>0</v>
      </c>
      <c r="F290" s="84" t="b">
        <v>0</v>
      </c>
      <c r="G290" s="84" t="b">
        <v>0</v>
      </c>
    </row>
    <row r="291" spans="1:7" ht="15">
      <c r="A291" s="84" t="s">
        <v>3227</v>
      </c>
      <c r="B291" s="84">
        <v>2</v>
      </c>
      <c r="C291" s="122">
        <v>0.0015723784179385325</v>
      </c>
      <c r="D291" s="84" t="s">
        <v>3286</v>
      </c>
      <c r="E291" s="84" t="b">
        <v>0</v>
      </c>
      <c r="F291" s="84" t="b">
        <v>0</v>
      </c>
      <c r="G291" s="84" t="b">
        <v>0</v>
      </c>
    </row>
    <row r="292" spans="1:7" ht="15">
      <c r="A292" s="84" t="s">
        <v>3228</v>
      </c>
      <c r="B292" s="84">
        <v>2</v>
      </c>
      <c r="C292" s="122">
        <v>0.0015723784179385325</v>
      </c>
      <c r="D292" s="84" t="s">
        <v>3286</v>
      </c>
      <c r="E292" s="84" t="b">
        <v>0</v>
      </c>
      <c r="F292" s="84" t="b">
        <v>0</v>
      </c>
      <c r="G292" s="84" t="b">
        <v>0</v>
      </c>
    </row>
    <row r="293" spans="1:7" ht="15">
      <c r="A293" s="84" t="s">
        <v>3229</v>
      </c>
      <c r="B293" s="84">
        <v>2</v>
      </c>
      <c r="C293" s="122">
        <v>0.0015723784179385325</v>
      </c>
      <c r="D293" s="84" t="s">
        <v>3286</v>
      </c>
      <c r="E293" s="84" t="b">
        <v>0</v>
      </c>
      <c r="F293" s="84" t="b">
        <v>0</v>
      </c>
      <c r="G293" s="84" t="b">
        <v>0</v>
      </c>
    </row>
    <row r="294" spans="1:7" ht="15">
      <c r="A294" s="84" t="s">
        <v>3230</v>
      </c>
      <c r="B294" s="84">
        <v>2</v>
      </c>
      <c r="C294" s="122">
        <v>0.0015723784179385325</v>
      </c>
      <c r="D294" s="84" t="s">
        <v>3286</v>
      </c>
      <c r="E294" s="84" t="b">
        <v>0</v>
      </c>
      <c r="F294" s="84" t="b">
        <v>0</v>
      </c>
      <c r="G294" s="84" t="b">
        <v>0</v>
      </c>
    </row>
    <row r="295" spans="1:7" ht="15">
      <c r="A295" s="84" t="s">
        <v>3231</v>
      </c>
      <c r="B295" s="84">
        <v>2</v>
      </c>
      <c r="C295" s="122">
        <v>0.0015723784179385325</v>
      </c>
      <c r="D295" s="84" t="s">
        <v>3286</v>
      </c>
      <c r="E295" s="84" t="b">
        <v>0</v>
      </c>
      <c r="F295" s="84" t="b">
        <v>0</v>
      </c>
      <c r="G295" s="84" t="b">
        <v>0</v>
      </c>
    </row>
    <row r="296" spans="1:7" ht="15">
      <c r="A296" s="84" t="s">
        <v>3232</v>
      </c>
      <c r="B296" s="84">
        <v>2</v>
      </c>
      <c r="C296" s="122">
        <v>0.0015723784179385325</v>
      </c>
      <c r="D296" s="84" t="s">
        <v>3286</v>
      </c>
      <c r="E296" s="84" t="b">
        <v>0</v>
      </c>
      <c r="F296" s="84" t="b">
        <v>0</v>
      </c>
      <c r="G296" s="84" t="b">
        <v>0</v>
      </c>
    </row>
    <row r="297" spans="1:7" ht="15">
      <c r="A297" s="84" t="s">
        <v>3233</v>
      </c>
      <c r="B297" s="84">
        <v>2</v>
      </c>
      <c r="C297" s="122">
        <v>0.0018248144730026678</v>
      </c>
      <c r="D297" s="84" t="s">
        <v>3286</v>
      </c>
      <c r="E297" s="84" t="b">
        <v>0</v>
      </c>
      <c r="F297" s="84" t="b">
        <v>0</v>
      </c>
      <c r="G297" s="84" t="b">
        <v>0</v>
      </c>
    </row>
    <row r="298" spans="1:7" ht="15">
      <c r="A298" s="84" t="s">
        <v>3234</v>
      </c>
      <c r="B298" s="84">
        <v>2</v>
      </c>
      <c r="C298" s="122">
        <v>0.0015723784179385325</v>
      </c>
      <c r="D298" s="84" t="s">
        <v>3286</v>
      </c>
      <c r="E298" s="84" t="b">
        <v>0</v>
      </c>
      <c r="F298" s="84" t="b">
        <v>0</v>
      </c>
      <c r="G298" s="84" t="b">
        <v>0</v>
      </c>
    </row>
    <row r="299" spans="1:7" ht="15">
      <c r="A299" s="84" t="s">
        <v>3235</v>
      </c>
      <c r="B299" s="84">
        <v>2</v>
      </c>
      <c r="C299" s="122">
        <v>0.0015723784179385325</v>
      </c>
      <c r="D299" s="84" t="s">
        <v>3286</v>
      </c>
      <c r="E299" s="84" t="b">
        <v>1</v>
      </c>
      <c r="F299" s="84" t="b">
        <v>0</v>
      </c>
      <c r="G299" s="84" t="b">
        <v>0</v>
      </c>
    </row>
    <row r="300" spans="1:7" ht="15">
      <c r="A300" s="84" t="s">
        <v>2512</v>
      </c>
      <c r="B300" s="84">
        <v>2</v>
      </c>
      <c r="C300" s="122">
        <v>0.0015723784179385325</v>
      </c>
      <c r="D300" s="84" t="s">
        <v>3286</v>
      </c>
      <c r="E300" s="84" t="b">
        <v>0</v>
      </c>
      <c r="F300" s="84" t="b">
        <v>0</v>
      </c>
      <c r="G300" s="84" t="b">
        <v>0</v>
      </c>
    </row>
    <row r="301" spans="1:7" ht="15">
      <c r="A301" s="84" t="s">
        <v>3236</v>
      </c>
      <c r="B301" s="84">
        <v>2</v>
      </c>
      <c r="C301" s="122">
        <v>0.0015723784179385325</v>
      </c>
      <c r="D301" s="84" t="s">
        <v>3286</v>
      </c>
      <c r="E301" s="84" t="b">
        <v>0</v>
      </c>
      <c r="F301" s="84" t="b">
        <v>0</v>
      </c>
      <c r="G301" s="84" t="b">
        <v>0</v>
      </c>
    </row>
    <row r="302" spans="1:7" ht="15">
      <c r="A302" s="84" t="s">
        <v>3237</v>
      </c>
      <c r="B302" s="84">
        <v>2</v>
      </c>
      <c r="C302" s="122">
        <v>0.0015723784179385325</v>
      </c>
      <c r="D302" s="84" t="s">
        <v>3286</v>
      </c>
      <c r="E302" s="84" t="b">
        <v>0</v>
      </c>
      <c r="F302" s="84" t="b">
        <v>0</v>
      </c>
      <c r="G302" s="84" t="b">
        <v>0</v>
      </c>
    </row>
    <row r="303" spans="1:7" ht="15">
      <c r="A303" s="84" t="s">
        <v>2589</v>
      </c>
      <c r="B303" s="84">
        <v>2</v>
      </c>
      <c r="C303" s="122">
        <v>0.0018248144730026678</v>
      </c>
      <c r="D303" s="84" t="s">
        <v>3286</v>
      </c>
      <c r="E303" s="84" t="b">
        <v>0</v>
      </c>
      <c r="F303" s="84" t="b">
        <v>0</v>
      </c>
      <c r="G303" s="84" t="b">
        <v>0</v>
      </c>
    </row>
    <row r="304" spans="1:7" ht="15">
      <c r="A304" s="84" t="s">
        <v>3238</v>
      </c>
      <c r="B304" s="84">
        <v>2</v>
      </c>
      <c r="C304" s="122">
        <v>0.0015723784179385325</v>
      </c>
      <c r="D304" s="84" t="s">
        <v>3286</v>
      </c>
      <c r="E304" s="84" t="b">
        <v>0</v>
      </c>
      <c r="F304" s="84" t="b">
        <v>0</v>
      </c>
      <c r="G304" s="84" t="b">
        <v>0</v>
      </c>
    </row>
    <row r="305" spans="1:7" ht="15">
      <c r="A305" s="84" t="s">
        <v>360</v>
      </c>
      <c r="B305" s="84">
        <v>2</v>
      </c>
      <c r="C305" s="122">
        <v>0.0015723784179385325</v>
      </c>
      <c r="D305" s="84" t="s">
        <v>3286</v>
      </c>
      <c r="E305" s="84" t="b">
        <v>0</v>
      </c>
      <c r="F305" s="84" t="b">
        <v>0</v>
      </c>
      <c r="G305" s="84" t="b">
        <v>0</v>
      </c>
    </row>
    <row r="306" spans="1:7" ht="15">
      <c r="A306" s="84" t="s">
        <v>359</v>
      </c>
      <c r="B306" s="84">
        <v>2</v>
      </c>
      <c r="C306" s="122">
        <v>0.0015723784179385325</v>
      </c>
      <c r="D306" s="84" t="s">
        <v>3286</v>
      </c>
      <c r="E306" s="84" t="b">
        <v>0</v>
      </c>
      <c r="F306" s="84" t="b">
        <v>0</v>
      </c>
      <c r="G306" s="84" t="b">
        <v>0</v>
      </c>
    </row>
    <row r="307" spans="1:7" ht="15">
      <c r="A307" s="84" t="s">
        <v>3239</v>
      </c>
      <c r="B307" s="84">
        <v>2</v>
      </c>
      <c r="C307" s="122">
        <v>0.0015723784179385325</v>
      </c>
      <c r="D307" s="84" t="s">
        <v>3286</v>
      </c>
      <c r="E307" s="84" t="b">
        <v>0</v>
      </c>
      <c r="F307" s="84" t="b">
        <v>0</v>
      </c>
      <c r="G307" s="84" t="b">
        <v>0</v>
      </c>
    </row>
    <row r="308" spans="1:7" ht="15">
      <c r="A308" s="84" t="s">
        <v>3240</v>
      </c>
      <c r="B308" s="84">
        <v>2</v>
      </c>
      <c r="C308" s="122">
        <v>0.0015723784179385325</v>
      </c>
      <c r="D308" s="84" t="s">
        <v>3286</v>
      </c>
      <c r="E308" s="84" t="b">
        <v>0</v>
      </c>
      <c r="F308" s="84" t="b">
        <v>0</v>
      </c>
      <c r="G308" s="84" t="b">
        <v>0</v>
      </c>
    </row>
    <row r="309" spans="1:7" ht="15">
      <c r="A309" s="84" t="s">
        <v>3241</v>
      </c>
      <c r="B309" s="84">
        <v>2</v>
      </c>
      <c r="C309" s="122">
        <v>0.0015723784179385325</v>
      </c>
      <c r="D309" s="84" t="s">
        <v>3286</v>
      </c>
      <c r="E309" s="84" t="b">
        <v>0</v>
      </c>
      <c r="F309" s="84" t="b">
        <v>0</v>
      </c>
      <c r="G309" s="84" t="b">
        <v>0</v>
      </c>
    </row>
    <row r="310" spans="1:7" ht="15">
      <c r="A310" s="84" t="s">
        <v>3242</v>
      </c>
      <c r="B310" s="84">
        <v>2</v>
      </c>
      <c r="C310" s="122">
        <v>0.0015723784179385325</v>
      </c>
      <c r="D310" s="84" t="s">
        <v>3286</v>
      </c>
      <c r="E310" s="84" t="b">
        <v>1</v>
      </c>
      <c r="F310" s="84" t="b">
        <v>0</v>
      </c>
      <c r="G310" s="84" t="b">
        <v>0</v>
      </c>
    </row>
    <row r="311" spans="1:7" ht="15">
      <c r="A311" s="84" t="s">
        <v>2592</v>
      </c>
      <c r="B311" s="84">
        <v>2</v>
      </c>
      <c r="C311" s="122">
        <v>0.0015723784179385325</v>
      </c>
      <c r="D311" s="84" t="s">
        <v>3286</v>
      </c>
      <c r="E311" s="84" t="b">
        <v>1</v>
      </c>
      <c r="F311" s="84" t="b">
        <v>0</v>
      </c>
      <c r="G311" s="84" t="b">
        <v>0</v>
      </c>
    </row>
    <row r="312" spans="1:7" ht="15">
      <c r="A312" s="84" t="s">
        <v>358</v>
      </c>
      <c r="B312" s="84">
        <v>2</v>
      </c>
      <c r="C312" s="122">
        <v>0.0015723784179385325</v>
      </c>
      <c r="D312" s="84" t="s">
        <v>3286</v>
      </c>
      <c r="E312" s="84" t="b">
        <v>0</v>
      </c>
      <c r="F312" s="84" t="b">
        <v>0</v>
      </c>
      <c r="G312" s="84" t="b">
        <v>0</v>
      </c>
    </row>
    <row r="313" spans="1:7" ht="15">
      <c r="A313" s="84" t="s">
        <v>2593</v>
      </c>
      <c r="B313" s="84">
        <v>2</v>
      </c>
      <c r="C313" s="122">
        <v>0.0015723784179385325</v>
      </c>
      <c r="D313" s="84" t="s">
        <v>3286</v>
      </c>
      <c r="E313" s="84" t="b">
        <v>1</v>
      </c>
      <c r="F313" s="84" t="b">
        <v>0</v>
      </c>
      <c r="G313" s="84" t="b">
        <v>0</v>
      </c>
    </row>
    <row r="314" spans="1:7" ht="15">
      <c r="A314" s="84" t="s">
        <v>2594</v>
      </c>
      <c r="B314" s="84">
        <v>2</v>
      </c>
      <c r="C314" s="122">
        <v>0.0015723784179385325</v>
      </c>
      <c r="D314" s="84" t="s">
        <v>3286</v>
      </c>
      <c r="E314" s="84" t="b">
        <v>0</v>
      </c>
      <c r="F314" s="84" t="b">
        <v>0</v>
      </c>
      <c r="G314" s="84" t="b">
        <v>0</v>
      </c>
    </row>
    <row r="315" spans="1:7" ht="15">
      <c r="A315" s="84" t="s">
        <v>2595</v>
      </c>
      <c r="B315" s="84">
        <v>2</v>
      </c>
      <c r="C315" s="122">
        <v>0.0015723784179385325</v>
      </c>
      <c r="D315" s="84" t="s">
        <v>3286</v>
      </c>
      <c r="E315" s="84" t="b">
        <v>0</v>
      </c>
      <c r="F315" s="84" t="b">
        <v>0</v>
      </c>
      <c r="G315" s="84" t="b">
        <v>0</v>
      </c>
    </row>
    <row r="316" spans="1:7" ht="15">
      <c r="A316" s="84" t="s">
        <v>2596</v>
      </c>
      <c r="B316" s="84">
        <v>2</v>
      </c>
      <c r="C316" s="122">
        <v>0.0015723784179385325</v>
      </c>
      <c r="D316" s="84" t="s">
        <v>3286</v>
      </c>
      <c r="E316" s="84" t="b">
        <v>0</v>
      </c>
      <c r="F316" s="84" t="b">
        <v>0</v>
      </c>
      <c r="G316" s="84" t="b">
        <v>0</v>
      </c>
    </row>
    <row r="317" spans="1:7" ht="15">
      <c r="A317" s="84" t="s">
        <v>2597</v>
      </c>
      <c r="B317" s="84">
        <v>2</v>
      </c>
      <c r="C317" s="122">
        <v>0.0015723784179385325</v>
      </c>
      <c r="D317" s="84" t="s">
        <v>3286</v>
      </c>
      <c r="E317" s="84" t="b">
        <v>0</v>
      </c>
      <c r="F317" s="84" t="b">
        <v>0</v>
      </c>
      <c r="G317" s="84" t="b">
        <v>0</v>
      </c>
    </row>
    <row r="318" spans="1:7" ht="15">
      <c r="A318" s="84" t="s">
        <v>2598</v>
      </c>
      <c r="B318" s="84">
        <v>2</v>
      </c>
      <c r="C318" s="122">
        <v>0.0015723784179385325</v>
      </c>
      <c r="D318" s="84" t="s">
        <v>3286</v>
      </c>
      <c r="E318" s="84" t="b">
        <v>0</v>
      </c>
      <c r="F318" s="84" t="b">
        <v>0</v>
      </c>
      <c r="G318" s="84" t="b">
        <v>0</v>
      </c>
    </row>
    <row r="319" spans="1:7" ht="15">
      <c r="A319" s="84" t="s">
        <v>2599</v>
      </c>
      <c r="B319" s="84">
        <v>2</v>
      </c>
      <c r="C319" s="122">
        <v>0.0015723784179385325</v>
      </c>
      <c r="D319" s="84" t="s">
        <v>3286</v>
      </c>
      <c r="E319" s="84" t="b">
        <v>0</v>
      </c>
      <c r="F319" s="84" t="b">
        <v>0</v>
      </c>
      <c r="G319" s="84" t="b">
        <v>0</v>
      </c>
    </row>
    <row r="320" spans="1:7" ht="15">
      <c r="A320" s="84" t="s">
        <v>3243</v>
      </c>
      <c r="B320" s="84">
        <v>2</v>
      </c>
      <c r="C320" s="122">
        <v>0.0015723784179385325</v>
      </c>
      <c r="D320" s="84" t="s">
        <v>3286</v>
      </c>
      <c r="E320" s="84" t="b">
        <v>0</v>
      </c>
      <c r="F320" s="84" t="b">
        <v>0</v>
      </c>
      <c r="G320" s="84" t="b">
        <v>0</v>
      </c>
    </row>
    <row r="321" spans="1:7" ht="15">
      <c r="A321" s="84" t="s">
        <v>3244</v>
      </c>
      <c r="B321" s="84">
        <v>2</v>
      </c>
      <c r="C321" s="122">
        <v>0.0015723784179385325</v>
      </c>
      <c r="D321" s="84" t="s">
        <v>3286</v>
      </c>
      <c r="E321" s="84" t="b">
        <v>0</v>
      </c>
      <c r="F321" s="84" t="b">
        <v>0</v>
      </c>
      <c r="G321" s="84" t="b">
        <v>0</v>
      </c>
    </row>
    <row r="322" spans="1:7" ht="15">
      <c r="A322" s="84" t="s">
        <v>3245</v>
      </c>
      <c r="B322" s="84">
        <v>2</v>
      </c>
      <c r="C322" s="122">
        <v>0.0015723784179385325</v>
      </c>
      <c r="D322" s="84" t="s">
        <v>3286</v>
      </c>
      <c r="E322" s="84" t="b">
        <v>0</v>
      </c>
      <c r="F322" s="84" t="b">
        <v>0</v>
      </c>
      <c r="G322" s="84" t="b">
        <v>0</v>
      </c>
    </row>
    <row r="323" spans="1:7" ht="15">
      <c r="A323" s="84" t="s">
        <v>3246</v>
      </c>
      <c r="B323" s="84">
        <v>2</v>
      </c>
      <c r="C323" s="122">
        <v>0.0015723784179385325</v>
      </c>
      <c r="D323" s="84" t="s">
        <v>3286</v>
      </c>
      <c r="E323" s="84" t="b">
        <v>0</v>
      </c>
      <c r="F323" s="84" t="b">
        <v>0</v>
      </c>
      <c r="G323" s="84" t="b">
        <v>0</v>
      </c>
    </row>
    <row r="324" spans="1:7" ht="15">
      <c r="A324" s="84" t="s">
        <v>3247</v>
      </c>
      <c r="B324" s="84">
        <v>2</v>
      </c>
      <c r="C324" s="122">
        <v>0.0015723784179385325</v>
      </c>
      <c r="D324" s="84" t="s">
        <v>3286</v>
      </c>
      <c r="E324" s="84" t="b">
        <v>0</v>
      </c>
      <c r="F324" s="84" t="b">
        <v>0</v>
      </c>
      <c r="G324" s="84" t="b">
        <v>0</v>
      </c>
    </row>
    <row r="325" spans="1:7" ht="15">
      <c r="A325" s="84" t="s">
        <v>3248</v>
      </c>
      <c r="B325" s="84">
        <v>2</v>
      </c>
      <c r="C325" s="122">
        <v>0.0015723784179385325</v>
      </c>
      <c r="D325" s="84" t="s">
        <v>3286</v>
      </c>
      <c r="E325" s="84" t="b">
        <v>0</v>
      </c>
      <c r="F325" s="84" t="b">
        <v>0</v>
      </c>
      <c r="G325" s="84" t="b">
        <v>0</v>
      </c>
    </row>
    <row r="326" spans="1:7" ht="15">
      <c r="A326" s="84" t="s">
        <v>3249</v>
      </c>
      <c r="B326" s="84">
        <v>2</v>
      </c>
      <c r="C326" s="122">
        <v>0.0015723784179385325</v>
      </c>
      <c r="D326" s="84" t="s">
        <v>3286</v>
      </c>
      <c r="E326" s="84" t="b">
        <v>0</v>
      </c>
      <c r="F326" s="84" t="b">
        <v>0</v>
      </c>
      <c r="G326" s="84" t="b">
        <v>0</v>
      </c>
    </row>
    <row r="327" spans="1:7" ht="15">
      <c r="A327" s="84" t="s">
        <v>3250</v>
      </c>
      <c r="B327" s="84">
        <v>2</v>
      </c>
      <c r="C327" s="122">
        <v>0.0015723784179385325</v>
      </c>
      <c r="D327" s="84" t="s">
        <v>3286</v>
      </c>
      <c r="E327" s="84" t="b">
        <v>0</v>
      </c>
      <c r="F327" s="84" t="b">
        <v>0</v>
      </c>
      <c r="G327" s="84" t="b">
        <v>0</v>
      </c>
    </row>
    <row r="328" spans="1:7" ht="15">
      <c r="A328" s="84" t="s">
        <v>3251</v>
      </c>
      <c r="B328" s="84">
        <v>2</v>
      </c>
      <c r="C328" s="122">
        <v>0.0015723784179385325</v>
      </c>
      <c r="D328" s="84" t="s">
        <v>3286</v>
      </c>
      <c r="E328" s="84" t="b">
        <v>0</v>
      </c>
      <c r="F328" s="84" t="b">
        <v>0</v>
      </c>
      <c r="G328" s="84" t="b">
        <v>0</v>
      </c>
    </row>
    <row r="329" spans="1:7" ht="15">
      <c r="A329" s="84" t="s">
        <v>3252</v>
      </c>
      <c r="B329" s="84">
        <v>2</v>
      </c>
      <c r="C329" s="122">
        <v>0.0015723784179385325</v>
      </c>
      <c r="D329" s="84" t="s">
        <v>3286</v>
      </c>
      <c r="E329" s="84" t="b">
        <v>0</v>
      </c>
      <c r="F329" s="84" t="b">
        <v>0</v>
      </c>
      <c r="G329" s="84" t="b">
        <v>0</v>
      </c>
    </row>
    <row r="330" spans="1:7" ht="15">
      <c r="A330" s="84" t="s">
        <v>247</v>
      </c>
      <c r="B330" s="84">
        <v>2</v>
      </c>
      <c r="C330" s="122">
        <v>0.0015723784179385325</v>
      </c>
      <c r="D330" s="84" t="s">
        <v>3286</v>
      </c>
      <c r="E330" s="84" t="b">
        <v>0</v>
      </c>
      <c r="F330" s="84" t="b">
        <v>0</v>
      </c>
      <c r="G330" s="84" t="b">
        <v>0</v>
      </c>
    </row>
    <row r="331" spans="1:7" ht="15">
      <c r="A331" s="84" t="s">
        <v>3253</v>
      </c>
      <c r="B331" s="84">
        <v>2</v>
      </c>
      <c r="C331" s="122">
        <v>0.0015723784179385325</v>
      </c>
      <c r="D331" s="84" t="s">
        <v>3286</v>
      </c>
      <c r="E331" s="84" t="b">
        <v>0</v>
      </c>
      <c r="F331" s="84" t="b">
        <v>0</v>
      </c>
      <c r="G331" s="84" t="b">
        <v>0</v>
      </c>
    </row>
    <row r="332" spans="1:7" ht="15">
      <c r="A332" s="84" t="s">
        <v>3254</v>
      </c>
      <c r="B332" s="84">
        <v>2</v>
      </c>
      <c r="C332" s="122">
        <v>0.0015723784179385325</v>
      </c>
      <c r="D332" s="84" t="s">
        <v>3286</v>
      </c>
      <c r="E332" s="84" t="b">
        <v>0</v>
      </c>
      <c r="F332" s="84" t="b">
        <v>0</v>
      </c>
      <c r="G332" s="84" t="b">
        <v>0</v>
      </c>
    </row>
    <row r="333" spans="1:7" ht="15">
      <c r="A333" s="84" t="s">
        <v>3255</v>
      </c>
      <c r="B333" s="84">
        <v>2</v>
      </c>
      <c r="C333" s="122">
        <v>0.0015723784179385325</v>
      </c>
      <c r="D333" s="84" t="s">
        <v>3286</v>
      </c>
      <c r="E333" s="84" t="b">
        <v>0</v>
      </c>
      <c r="F333" s="84" t="b">
        <v>0</v>
      </c>
      <c r="G333" s="84" t="b">
        <v>0</v>
      </c>
    </row>
    <row r="334" spans="1:7" ht="15">
      <c r="A334" s="84" t="s">
        <v>3256</v>
      </c>
      <c r="B334" s="84">
        <v>2</v>
      </c>
      <c r="C334" s="122">
        <v>0.0015723784179385325</v>
      </c>
      <c r="D334" s="84" t="s">
        <v>3286</v>
      </c>
      <c r="E334" s="84" t="b">
        <v>0</v>
      </c>
      <c r="F334" s="84" t="b">
        <v>0</v>
      </c>
      <c r="G334" s="84" t="b">
        <v>0</v>
      </c>
    </row>
    <row r="335" spans="1:7" ht="15">
      <c r="A335" s="84" t="s">
        <v>3257</v>
      </c>
      <c r="B335" s="84">
        <v>2</v>
      </c>
      <c r="C335" s="122">
        <v>0.0015723784179385325</v>
      </c>
      <c r="D335" s="84" t="s">
        <v>3286</v>
      </c>
      <c r="E335" s="84" t="b">
        <v>0</v>
      </c>
      <c r="F335" s="84" t="b">
        <v>0</v>
      </c>
      <c r="G335" s="84" t="b">
        <v>0</v>
      </c>
    </row>
    <row r="336" spans="1:7" ht="15">
      <c r="A336" s="84" t="s">
        <v>3258</v>
      </c>
      <c r="B336" s="84">
        <v>2</v>
      </c>
      <c r="C336" s="122">
        <v>0.0015723784179385325</v>
      </c>
      <c r="D336" s="84" t="s">
        <v>3286</v>
      </c>
      <c r="E336" s="84" t="b">
        <v>0</v>
      </c>
      <c r="F336" s="84" t="b">
        <v>0</v>
      </c>
      <c r="G336" s="84" t="b">
        <v>0</v>
      </c>
    </row>
    <row r="337" spans="1:7" ht="15">
      <c r="A337" s="84" t="s">
        <v>349</v>
      </c>
      <c r="B337" s="84">
        <v>2</v>
      </c>
      <c r="C337" s="122">
        <v>0.0015723784179385325</v>
      </c>
      <c r="D337" s="84" t="s">
        <v>3286</v>
      </c>
      <c r="E337" s="84" t="b">
        <v>0</v>
      </c>
      <c r="F337" s="84" t="b">
        <v>0</v>
      </c>
      <c r="G337" s="84" t="b">
        <v>0</v>
      </c>
    </row>
    <row r="338" spans="1:7" ht="15">
      <c r="A338" s="84" t="s">
        <v>3259</v>
      </c>
      <c r="B338" s="84">
        <v>2</v>
      </c>
      <c r="C338" s="122">
        <v>0.0015723784179385325</v>
      </c>
      <c r="D338" s="84" t="s">
        <v>3286</v>
      </c>
      <c r="E338" s="84" t="b">
        <v>0</v>
      </c>
      <c r="F338" s="84" t="b">
        <v>0</v>
      </c>
      <c r="G338" s="84" t="b">
        <v>0</v>
      </c>
    </row>
    <row r="339" spans="1:7" ht="15">
      <c r="A339" s="84" t="s">
        <v>3260</v>
      </c>
      <c r="B339" s="84">
        <v>2</v>
      </c>
      <c r="C339" s="122">
        <v>0.0015723784179385325</v>
      </c>
      <c r="D339" s="84" t="s">
        <v>3286</v>
      </c>
      <c r="E339" s="84" t="b">
        <v>0</v>
      </c>
      <c r="F339" s="84" t="b">
        <v>0</v>
      </c>
      <c r="G339" s="84" t="b">
        <v>0</v>
      </c>
    </row>
    <row r="340" spans="1:7" ht="15">
      <c r="A340" s="84" t="s">
        <v>2507</v>
      </c>
      <c r="B340" s="84">
        <v>2</v>
      </c>
      <c r="C340" s="122">
        <v>0.0015723784179385325</v>
      </c>
      <c r="D340" s="84" t="s">
        <v>3286</v>
      </c>
      <c r="E340" s="84" t="b">
        <v>0</v>
      </c>
      <c r="F340" s="84" t="b">
        <v>0</v>
      </c>
      <c r="G340" s="84" t="b">
        <v>0</v>
      </c>
    </row>
    <row r="341" spans="1:7" ht="15">
      <c r="A341" s="84" t="s">
        <v>3261</v>
      </c>
      <c r="B341" s="84">
        <v>2</v>
      </c>
      <c r="C341" s="122">
        <v>0.0015723784179385325</v>
      </c>
      <c r="D341" s="84" t="s">
        <v>3286</v>
      </c>
      <c r="E341" s="84" t="b">
        <v>0</v>
      </c>
      <c r="F341" s="84" t="b">
        <v>0</v>
      </c>
      <c r="G341" s="84" t="b">
        <v>0</v>
      </c>
    </row>
    <row r="342" spans="1:7" ht="15">
      <c r="A342" s="84" t="s">
        <v>3262</v>
      </c>
      <c r="B342" s="84">
        <v>2</v>
      </c>
      <c r="C342" s="122">
        <v>0.0015723784179385325</v>
      </c>
      <c r="D342" s="84" t="s">
        <v>3286</v>
      </c>
      <c r="E342" s="84" t="b">
        <v>0</v>
      </c>
      <c r="F342" s="84" t="b">
        <v>0</v>
      </c>
      <c r="G342" s="84" t="b">
        <v>0</v>
      </c>
    </row>
    <row r="343" spans="1:7" ht="15">
      <c r="A343" s="84" t="s">
        <v>3263</v>
      </c>
      <c r="B343" s="84">
        <v>2</v>
      </c>
      <c r="C343" s="122">
        <v>0.0015723784179385325</v>
      </c>
      <c r="D343" s="84" t="s">
        <v>3286</v>
      </c>
      <c r="E343" s="84" t="b">
        <v>0</v>
      </c>
      <c r="F343" s="84" t="b">
        <v>0</v>
      </c>
      <c r="G343" s="84" t="b">
        <v>0</v>
      </c>
    </row>
    <row r="344" spans="1:7" ht="15">
      <c r="A344" s="84" t="s">
        <v>3264</v>
      </c>
      <c r="B344" s="84">
        <v>2</v>
      </c>
      <c r="C344" s="122">
        <v>0.0015723784179385325</v>
      </c>
      <c r="D344" s="84" t="s">
        <v>3286</v>
      </c>
      <c r="E344" s="84" t="b">
        <v>0</v>
      </c>
      <c r="F344" s="84" t="b">
        <v>0</v>
      </c>
      <c r="G344" s="84" t="b">
        <v>0</v>
      </c>
    </row>
    <row r="345" spans="1:7" ht="15">
      <c r="A345" s="84" t="s">
        <v>3265</v>
      </c>
      <c r="B345" s="84">
        <v>2</v>
      </c>
      <c r="C345" s="122">
        <v>0.0015723784179385325</v>
      </c>
      <c r="D345" s="84" t="s">
        <v>3286</v>
      </c>
      <c r="E345" s="84" t="b">
        <v>0</v>
      </c>
      <c r="F345" s="84" t="b">
        <v>0</v>
      </c>
      <c r="G345" s="84" t="b">
        <v>0</v>
      </c>
    </row>
    <row r="346" spans="1:7" ht="15">
      <c r="A346" s="84" t="s">
        <v>3266</v>
      </c>
      <c r="B346" s="84">
        <v>2</v>
      </c>
      <c r="C346" s="122">
        <v>0.0015723784179385325</v>
      </c>
      <c r="D346" s="84" t="s">
        <v>3286</v>
      </c>
      <c r="E346" s="84" t="b">
        <v>0</v>
      </c>
      <c r="F346" s="84" t="b">
        <v>0</v>
      </c>
      <c r="G346" s="84" t="b">
        <v>0</v>
      </c>
    </row>
    <row r="347" spans="1:7" ht="15">
      <c r="A347" s="84" t="s">
        <v>3267</v>
      </c>
      <c r="B347" s="84">
        <v>2</v>
      </c>
      <c r="C347" s="122">
        <v>0.0015723784179385325</v>
      </c>
      <c r="D347" s="84" t="s">
        <v>3286</v>
      </c>
      <c r="E347" s="84" t="b">
        <v>0</v>
      </c>
      <c r="F347" s="84" t="b">
        <v>0</v>
      </c>
      <c r="G347" s="84" t="b">
        <v>0</v>
      </c>
    </row>
    <row r="348" spans="1:7" ht="15">
      <c r="A348" s="84" t="s">
        <v>3268</v>
      </c>
      <c r="B348" s="84">
        <v>2</v>
      </c>
      <c r="C348" s="122">
        <v>0.0015723784179385325</v>
      </c>
      <c r="D348" s="84" t="s">
        <v>3286</v>
      </c>
      <c r="E348" s="84" t="b">
        <v>0</v>
      </c>
      <c r="F348" s="84" t="b">
        <v>0</v>
      </c>
      <c r="G348" s="84" t="b">
        <v>0</v>
      </c>
    </row>
    <row r="349" spans="1:7" ht="15">
      <c r="A349" s="84" t="s">
        <v>3269</v>
      </c>
      <c r="B349" s="84">
        <v>2</v>
      </c>
      <c r="C349" s="122">
        <v>0.0015723784179385325</v>
      </c>
      <c r="D349" s="84" t="s">
        <v>3286</v>
      </c>
      <c r="E349" s="84" t="b">
        <v>0</v>
      </c>
      <c r="F349" s="84" t="b">
        <v>0</v>
      </c>
      <c r="G349" s="84" t="b">
        <v>0</v>
      </c>
    </row>
    <row r="350" spans="1:7" ht="15">
      <c r="A350" s="84" t="s">
        <v>3270</v>
      </c>
      <c r="B350" s="84">
        <v>2</v>
      </c>
      <c r="C350" s="122">
        <v>0.0015723784179385325</v>
      </c>
      <c r="D350" s="84" t="s">
        <v>3286</v>
      </c>
      <c r="E350" s="84" t="b">
        <v>0</v>
      </c>
      <c r="F350" s="84" t="b">
        <v>0</v>
      </c>
      <c r="G350" s="84" t="b">
        <v>0</v>
      </c>
    </row>
    <row r="351" spans="1:7" ht="15">
      <c r="A351" s="84" t="s">
        <v>3271</v>
      </c>
      <c r="B351" s="84">
        <v>2</v>
      </c>
      <c r="C351" s="122">
        <v>0.0018248144730026678</v>
      </c>
      <c r="D351" s="84" t="s">
        <v>3286</v>
      </c>
      <c r="E351" s="84" t="b">
        <v>0</v>
      </c>
      <c r="F351" s="84" t="b">
        <v>0</v>
      </c>
      <c r="G351" s="84" t="b">
        <v>0</v>
      </c>
    </row>
    <row r="352" spans="1:7" ht="15">
      <c r="A352" s="84" t="s">
        <v>3272</v>
      </c>
      <c r="B352" s="84">
        <v>2</v>
      </c>
      <c r="C352" s="122">
        <v>0.0015723784179385325</v>
      </c>
      <c r="D352" s="84" t="s">
        <v>3286</v>
      </c>
      <c r="E352" s="84" t="b">
        <v>0</v>
      </c>
      <c r="F352" s="84" t="b">
        <v>0</v>
      </c>
      <c r="G352" s="84" t="b">
        <v>0</v>
      </c>
    </row>
    <row r="353" spans="1:7" ht="15">
      <c r="A353" s="84" t="s">
        <v>229</v>
      </c>
      <c r="B353" s="84">
        <v>2</v>
      </c>
      <c r="C353" s="122">
        <v>0.0015723784179385325</v>
      </c>
      <c r="D353" s="84" t="s">
        <v>3286</v>
      </c>
      <c r="E353" s="84" t="b">
        <v>0</v>
      </c>
      <c r="F353" s="84" t="b">
        <v>0</v>
      </c>
      <c r="G353" s="84" t="b">
        <v>0</v>
      </c>
    </row>
    <row r="354" spans="1:7" ht="15">
      <c r="A354" s="84" t="s">
        <v>3273</v>
      </c>
      <c r="B354" s="84">
        <v>2</v>
      </c>
      <c r="C354" s="122">
        <v>0.0015723784179385325</v>
      </c>
      <c r="D354" s="84" t="s">
        <v>3286</v>
      </c>
      <c r="E354" s="84" t="b">
        <v>0</v>
      </c>
      <c r="F354" s="84" t="b">
        <v>0</v>
      </c>
      <c r="G354" s="84" t="b">
        <v>0</v>
      </c>
    </row>
    <row r="355" spans="1:7" ht="15">
      <c r="A355" s="84" t="s">
        <v>3274</v>
      </c>
      <c r="B355" s="84">
        <v>2</v>
      </c>
      <c r="C355" s="122">
        <v>0.0015723784179385325</v>
      </c>
      <c r="D355" s="84" t="s">
        <v>3286</v>
      </c>
      <c r="E355" s="84" t="b">
        <v>0</v>
      </c>
      <c r="F355" s="84" t="b">
        <v>0</v>
      </c>
      <c r="G355" s="84" t="b">
        <v>0</v>
      </c>
    </row>
    <row r="356" spans="1:7" ht="15">
      <c r="A356" s="84" t="s">
        <v>3275</v>
      </c>
      <c r="B356" s="84">
        <v>2</v>
      </c>
      <c r="C356" s="122">
        <v>0.0015723784179385325</v>
      </c>
      <c r="D356" s="84" t="s">
        <v>3286</v>
      </c>
      <c r="E356" s="84" t="b">
        <v>0</v>
      </c>
      <c r="F356" s="84" t="b">
        <v>0</v>
      </c>
      <c r="G356" s="84" t="b">
        <v>0</v>
      </c>
    </row>
    <row r="357" spans="1:7" ht="15">
      <c r="A357" s="84" t="s">
        <v>3276</v>
      </c>
      <c r="B357" s="84">
        <v>2</v>
      </c>
      <c r="C357" s="122">
        <v>0.0015723784179385325</v>
      </c>
      <c r="D357" s="84" t="s">
        <v>3286</v>
      </c>
      <c r="E357" s="84" t="b">
        <v>0</v>
      </c>
      <c r="F357" s="84" t="b">
        <v>0</v>
      </c>
      <c r="G357" s="84" t="b">
        <v>0</v>
      </c>
    </row>
    <row r="358" spans="1:7" ht="15">
      <c r="A358" s="84" t="s">
        <v>3277</v>
      </c>
      <c r="B358" s="84">
        <v>2</v>
      </c>
      <c r="C358" s="122">
        <v>0.0015723784179385325</v>
      </c>
      <c r="D358" s="84" t="s">
        <v>3286</v>
      </c>
      <c r="E358" s="84" t="b">
        <v>0</v>
      </c>
      <c r="F358" s="84" t="b">
        <v>0</v>
      </c>
      <c r="G358" s="84" t="b">
        <v>0</v>
      </c>
    </row>
    <row r="359" spans="1:7" ht="15">
      <c r="A359" s="84" t="s">
        <v>3278</v>
      </c>
      <c r="B359" s="84">
        <v>2</v>
      </c>
      <c r="C359" s="122">
        <v>0.0015723784179385325</v>
      </c>
      <c r="D359" s="84" t="s">
        <v>3286</v>
      </c>
      <c r="E359" s="84" t="b">
        <v>0</v>
      </c>
      <c r="F359" s="84" t="b">
        <v>0</v>
      </c>
      <c r="G359" s="84" t="b">
        <v>0</v>
      </c>
    </row>
    <row r="360" spans="1:7" ht="15">
      <c r="A360" s="84" t="s">
        <v>3279</v>
      </c>
      <c r="B360" s="84">
        <v>2</v>
      </c>
      <c r="C360" s="122">
        <v>0.0015723784179385325</v>
      </c>
      <c r="D360" s="84" t="s">
        <v>3286</v>
      </c>
      <c r="E360" s="84" t="b">
        <v>0</v>
      </c>
      <c r="F360" s="84" t="b">
        <v>0</v>
      </c>
      <c r="G360" s="84" t="b">
        <v>0</v>
      </c>
    </row>
    <row r="361" spans="1:7" ht="15">
      <c r="A361" s="84" t="s">
        <v>223</v>
      </c>
      <c r="B361" s="84">
        <v>2</v>
      </c>
      <c r="C361" s="122">
        <v>0.0015723784179385325</v>
      </c>
      <c r="D361" s="84" t="s">
        <v>3286</v>
      </c>
      <c r="E361" s="84" t="b">
        <v>0</v>
      </c>
      <c r="F361" s="84" t="b">
        <v>0</v>
      </c>
      <c r="G361" s="84" t="b">
        <v>0</v>
      </c>
    </row>
    <row r="362" spans="1:7" ht="15">
      <c r="A362" s="84" t="s">
        <v>3280</v>
      </c>
      <c r="B362" s="84">
        <v>2</v>
      </c>
      <c r="C362" s="122">
        <v>0.0015723784179385325</v>
      </c>
      <c r="D362" s="84" t="s">
        <v>3286</v>
      </c>
      <c r="E362" s="84" t="b">
        <v>0</v>
      </c>
      <c r="F362" s="84" t="b">
        <v>0</v>
      </c>
      <c r="G362" s="84" t="b">
        <v>0</v>
      </c>
    </row>
    <row r="363" spans="1:7" ht="15">
      <c r="A363" s="84" t="s">
        <v>3281</v>
      </c>
      <c r="B363" s="84">
        <v>2</v>
      </c>
      <c r="C363" s="122">
        <v>0.0015723784179385325</v>
      </c>
      <c r="D363" s="84" t="s">
        <v>3286</v>
      </c>
      <c r="E363" s="84" t="b">
        <v>0</v>
      </c>
      <c r="F363" s="84" t="b">
        <v>0</v>
      </c>
      <c r="G363" s="84" t="b">
        <v>0</v>
      </c>
    </row>
    <row r="364" spans="1:7" ht="15">
      <c r="A364" s="84" t="s">
        <v>217</v>
      </c>
      <c r="B364" s="84">
        <v>2</v>
      </c>
      <c r="C364" s="122">
        <v>0.0015723784179385325</v>
      </c>
      <c r="D364" s="84" t="s">
        <v>3286</v>
      </c>
      <c r="E364" s="84" t="b">
        <v>0</v>
      </c>
      <c r="F364" s="84" t="b">
        <v>0</v>
      </c>
      <c r="G364" s="84" t="b">
        <v>0</v>
      </c>
    </row>
    <row r="365" spans="1:7" ht="15">
      <c r="A365" s="84" t="s">
        <v>3282</v>
      </c>
      <c r="B365" s="84">
        <v>2</v>
      </c>
      <c r="C365" s="122">
        <v>0.0015723784179385325</v>
      </c>
      <c r="D365" s="84" t="s">
        <v>3286</v>
      </c>
      <c r="E365" s="84" t="b">
        <v>0</v>
      </c>
      <c r="F365" s="84" t="b">
        <v>0</v>
      </c>
      <c r="G365" s="84" t="b">
        <v>0</v>
      </c>
    </row>
    <row r="366" spans="1:7" ht="15">
      <c r="A366" s="84" t="s">
        <v>3283</v>
      </c>
      <c r="B366" s="84">
        <v>2</v>
      </c>
      <c r="C366" s="122">
        <v>0.0015723784179385325</v>
      </c>
      <c r="D366" s="84" t="s">
        <v>3286</v>
      </c>
      <c r="E366" s="84" t="b">
        <v>0</v>
      </c>
      <c r="F366" s="84" t="b">
        <v>0</v>
      </c>
      <c r="G366" s="84" t="b">
        <v>0</v>
      </c>
    </row>
    <row r="367" spans="1:7" ht="15">
      <c r="A367" s="84" t="s">
        <v>2538</v>
      </c>
      <c r="B367" s="84">
        <v>35</v>
      </c>
      <c r="C367" s="122">
        <v>0.006042943387297949</v>
      </c>
      <c r="D367" s="84" t="s">
        <v>2398</v>
      </c>
      <c r="E367" s="84" t="b">
        <v>0</v>
      </c>
      <c r="F367" s="84" t="b">
        <v>0</v>
      </c>
      <c r="G367" s="84" t="b">
        <v>0</v>
      </c>
    </row>
    <row r="368" spans="1:7" ht="15">
      <c r="A368" s="84" t="s">
        <v>2537</v>
      </c>
      <c r="B368" s="84">
        <v>34</v>
      </c>
      <c r="C368" s="122">
        <v>0.00506294496160134</v>
      </c>
      <c r="D368" s="84" t="s">
        <v>2398</v>
      </c>
      <c r="E368" s="84" t="b">
        <v>0</v>
      </c>
      <c r="F368" s="84" t="b">
        <v>0</v>
      </c>
      <c r="G368" s="84" t="b">
        <v>0</v>
      </c>
    </row>
    <row r="369" spans="1:7" ht="15">
      <c r="A369" s="84" t="s">
        <v>2505</v>
      </c>
      <c r="B369" s="84">
        <v>14</v>
      </c>
      <c r="C369" s="122">
        <v>0.01688567557129258</v>
      </c>
      <c r="D369" s="84" t="s">
        <v>2398</v>
      </c>
      <c r="E369" s="84" t="b">
        <v>0</v>
      </c>
      <c r="F369" s="84" t="b">
        <v>0</v>
      </c>
      <c r="G369" s="84" t="b">
        <v>0</v>
      </c>
    </row>
    <row r="370" spans="1:7" ht="15">
      <c r="A370" s="84" t="s">
        <v>2517</v>
      </c>
      <c r="B370" s="84">
        <v>13</v>
      </c>
      <c r="C370" s="122">
        <v>0.014590091826660366</v>
      </c>
      <c r="D370" s="84" t="s">
        <v>2398</v>
      </c>
      <c r="E370" s="84" t="b">
        <v>0</v>
      </c>
      <c r="F370" s="84" t="b">
        <v>0</v>
      </c>
      <c r="G370" s="84" t="b">
        <v>0</v>
      </c>
    </row>
    <row r="371" spans="1:7" ht="15">
      <c r="A371" s="84" t="s">
        <v>2504</v>
      </c>
      <c r="B371" s="84">
        <v>7</v>
      </c>
      <c r="C371" s="122">
        <v>0.010700418029949895</v>
      </c>
      <c r="D371" s="84" t="s">
        <v>2398</v>
      </c>
      <c r="E371" s="84" t="b">
        <v>0</v>
      </c>
      <c r="F371" s="84" t="b">
        <v>0</v>
      </c>
      <c r="G371" s="84" t="b">
        <v>0</v>
      </c>
    </row>
    <row r="372" spans="1:7" ht="15">
      <c r="A372" s="84" t="s">
        <v>628</v>
      </c>
      <c r="B372" s="84">
        <v>7</v>
      </c>
      <c r="C372" s="122">
        <v>0.010700418029949895</v>
      </c>
      <c r="D372" s="84" t="s">
        <v>2398</v>
      </c>
      <c r="E372" s="84" t="b">
        <v>0</v>
      </c>
      <c r="F372" s="84" t="b">
        <v>0</v>
      </c>
      <c r="G372" s="84" t="b">
        <v>0</v>
      </c>
    </row>
    <row r="373" spans="1:7" ht="15">
      <c r="A373" s="84" t="s">
        <v>2541</v>
      </c>
      <c r="B373" s="84">
        <v>7</v>
      </c>
      <c r="C373" s="122">
        <v>0.01171556221004765</v>
      </c>
      <c r="D373" s="84" t="s">
        <v>2398</v>
      </c>
      <c r="E373" s="84" t="b">
        <v>0</v>
      </c>
      <c r="F373" s="84" t="b">
        <v>1</v>
      </c>
      <c r="G373" s="84" t="b">
        <v>0</v>
      </c>
    </row>
    <row r="374" spans="1:7" ht="15">
      <c r="A374" s="84" t="s">
        <v>2542</v>
      </c>
      <c r="B374" s="84">
        <v>7</v>
      </c>
      <c r="C374" s="122">
        <v>0.009842125855198443</v>
      </c>
      <c r="D374" s="84" t="s">
        <v>2398</v>
      </c>
      <c r="E374" s="84" t="b">
        <v>0</v>
      </c>
      <c r="F374" s="84" t="b">
        <v>0</v>
      </c>
      <c r="G374" s="84" t="b">
        <v>0</v>
      </c>
    </row>
    <row r="375" spans="1:7" ht="15">
      <c r="A375" s="84" t="s">
        <v>2543</v>
      </c>
      <c r="B375" s="84">
        <v>6</v>
      </c>
      <c r="C375" s="122">
        <v>0.009171786882814196</v>
      </c>
      <c r="D375" s="84" t="s">
        <v>2398</v>
      </c>
      <c r="E375" s="84" t="b">
        <v>0</v>
      </c>
      <c r="F375" s="84" t="b">
        <v>0</v>
      </c>
      <c r="G375" s="84" t="b">
        <v>0</v>
      </c>
    </row>
    <row r="376" spans="1:7" ht="15">
      <c r="A376" s="84" t="s">
        <v>2544</v>
      </c>
      <c r="B376" s="84">
        <v>6</v>
      </c>
      <c r="C376" s="122">
        <v>0.009171786882814196</v>
      </c>
      <c r="D376" s="84" t="s">
        <v>2398</v>
      </c>
      <c r="E376" s="84" t="b">
        <v>0</v>
      </c>
      <c r="F376" s="84" t="b">
        <v>1</v>
      </c>
      <c r="G376" s="84" t="b">
        <v>0</v>
      </c>
    </row>
    <row r="377" spans="1:7" ht="15">
      <c r="A377" s="84" t="s">
        <v>3039</v>
      </c>
      <c r="B377" s="84">
        <v>6</v>
      </c>
      <c r="C377" s="122">
        <v>0.009171786882814196</v>
      </c>
      <c r="D377" s="84" t="s">
        <v>2398</v>
      </c>
      <c r="E377" s="84" t="b">
        <v>0</v>
      </c>
      <c r="F377" s="84" t="b">
        <v>0</v>
      </c>
      <c r="G377" s="84" t="b">
        <v>0</v>
      </c>
    </row>
    <row r="378" spans="1:7" ht="15">
      <c r="A378" s="84" t="s">
        <v>2546</v>
      </c>
      <c r="B378" s="84">
        <v>6</v>
      </c>
      <c r="C378" s="122">
        <v>0.009171786882814196</v>
      </c>
      <c r="D378" s="84" t="s">
        <v>2398</v>
      </c>
      <c r="E378" s="84" t="b">
        <v>0</v>
      </c>
      <c r="F378" s="84" t="b">
        <v>0</v>
      </c>
      <c r="G378" s="84" t="b">
        <v>0</v>
      </c>
    </row>
    <row r="379" spans="1:7" ht="15">
      <c r="A379" s="84" t="s">
        <v>3030</v>
      </c>
      <c r="B379" s="84">
        <v>5</v>
      </c>
      <c r="C379" s="122">
        <v>0.008368258721462608</v>
      </c>
      <c r="D379" s="84" t="s">
        <v>2398</v>
      </c>
      <c r="E379" s="84" t="b">
        <v>0</v>
      </c>
      <c r="F379" s="84" t="b">
        <v>0</v>
      </c>
      <c r="G379" s="84" t="b">
        <v>0</v>
      </c>
    </row>
    <row r="380" spans="1:7" ht="15">
      <c r="A380" s="84" t="s">
        <v>621</v>
      </c>
      <c r="B380" s="84">
        <v>5</v>
      </c>
      <c r="C380" s="122">
        <v>0.008368258721462608</v>
      </c>
      <c r="D380" s="84" t="s">
        <v>2398</v>
      </c>
      <c r="E380" s="84" t="b">
        <v>0</v>
      </c>
      <c r="F380" s="84" t="b">
        <v>0</v>
      </c>
      <c r="G380" s="84" t="b">
        <v>0</v>
      </c>
    </row>
    <row r="381" spans="1:7" ht="15">
      <c r="A381" s="84" t="s">
        <v>3036</v>
      </c>
      <c r="B381" s="84">
        <v>4</v>
      </c>
      <c r="C381" s="122">
        <v>0.007404570442430572</v>
      </c>
      <c r="D381" s="84" t="s">
        <v>2398</v>
      </c>
      <c r="E381" s="84" t="b">
        <v>0</v>
      </c>
      <c r="F381" s="84" t="b">
        <v>0</v>
      </c>
      <c r="G381" s="84" t="b">
        <v>0</v>
      </c>
    </row>
    <row r="382" spans="1:7" ht="15">
      <c r="A382" s="84" t="s">
        <v>3032</v>
      </c>
      <c r="B382" s="84">
        <v>4</v>
      </c>
      <c r="C382" s="122">
        <v>0.007404570442430572</v>
      </c>
      <c r="D382" s="84" t="s">
        <v>2398</v>
      </c>
      <c r="E382" s="84" t="b">
        <v>0</v>
      </c>
      <c r="F382" s="84" t="b">
        <v>0</v>
      </c>
      <c r="G382" s="84" t="b">
        <v>0</v>
      </c>
    </row>
    <row r="383" spans="1:7" ht="15">
      <c r="A383" s="84" t="s">
        <v>3052</v>
      </c>
      <c r="B383" s="84">
        <v>4</v>
      </c>
      <c r="C383" s="122">
        <v>0.007404570442430572</v>
      </c>
      <c r="D383" s="84" t="s">
        <v>2398</v>
      </c>
      <c r="E383" s="84" t="b">
        <v>0</v>
      </c>
      <c r="F383" s="84" t="b">
        <v>0</v>
      </c>
      <c r="G383" s="84" t="b">
        <v>0</v>
      </c>
    </row>
    <row r="384" spans="1:7" ht="15">
      <c r="A384" s="84" t="s">
        <v>2509</v>
      </c>
      <c r="B384" s="84">
        <v>4</v>
      </c>
      <c r="C384" s="122">
        <v>0.008319872542125078</v>
      </c>
      <c r="D384" s="84" t="s">
        <v>2398</v>
      </c>
      <c r="E384" s="84" t="b">
        <v>0</v>
      </c>
      <c r="F384" s="84" t="b">
        <v>0</v>
      </c>
      <c r="G384" s="84" t="b">
        <v>0</v>
      </c>
    </row>
    <row r="385" spans="1:7" ht="15">
      <c r="A385" s="84" t="s">
        <v>3116</v>
      </c>
      <c r="B385" s="84">
        <v>3</v>
      </c>
      <c r="C385" s="122">
        <v>0.006239904406593808</v>
      </c>
      <c r="D385" s="84" t="s">
        <v>2398</v>
      </c>
      <c r="E385" s="84" t="b">
        <v>0</v>
      </c>
      <c r="F385" s="84" t="b">
        <v>0</v>
      </c>
      <c r="G385" s="84" t="b">
        <v>0</v>
      </c>
    </row>
    <row r="386" spans="1:7" ht="15">
      <c r="A386" s="84" t="s">
        <v>3070</v>
      </c>
      <c r="B386" s="84">
        <v>3</v>
      </c>
      <c r="C386" s="122">
        <v>0.006239904406593808</v>
      </c>
      <c r="D386" s="84" t="s">
        <v>2398</v>
      </c>
      <c r="E386" s="84" t="b">
        <v>0</v>
      </c>
      <c r="F386" s="84" t="b">
        <v>0</v>
      </c>
      <c r="G386" s="84" t="b">
        <v>0</v>
      </c>
    </row>
    <row r="387" spans="1:7" ht="15">
      <c r="A387" s="84" t="s">
        <v>3056</v>
      </c>
      <c r="B387" s="84">
        <v>3</v>
      </c>
      <c r="C387" s="122">
        <v>0.006239904406593808</v>
      </c>
      <c r="D387" s="84" t="s">
        <v>2398</v>
      </c>
      <c r="E387" s="84" t="b">
        <v>0</v>
      </c>
      <c r="F387" s="84" t="b">
        <v>0</v>
      </c>
      <c r="G387" s="84" t="b">
        <v>0</v>
      </c>
    </row>
    <row r="388" spans="1:7" ht="15">
      <c r="A388" s="84" t="s">
        <v>3153</v>
      </c>
      <c r="B388" s="84">
        <v>3</v>
      </c>
      <c r="C388" s="122">
        <v>0.006239904406593808</v>
      </c>
      <c r="D388" s="84" t="s">
        <v>2398</v>
      </c>
      <c r="E388" s="84" t="b">
        <v>0</v>
      </c>
      <c r="F388" s="84" t="b">
        <v>0</v>
      </c>
      <c r="G388" s="84" t="b">
        <v>0</v>
      </c>
    </row>
    <row r="389" spans="1:7" ht="15">
      <c r="A389" s="84" t="s">
        <v>3122</v>
      </c>
      <c r="B389" s="84">
        <v>3</v>
      </c>
      <c r="C389" s="122">
        <v>0.007207438797009639</v>
      </c>
      <c r="D389" s="84" t="s">
        <v>2398</v>
      </c>
      <c r="E389" s="84" t="b">
        <v>0</v>
      </c>
      <c r="F389" s="84" t="b">
        <v>0</v>
      </c>
      <c r="G389" s="84" t="b">
        <v>0</v>
      </c>
    </row>
    <row r="390" spans="1:7" ht="15">
      <c r="A390" s="84" t="s">
        <v>3124</v>
      </c>
      <c r="B390" s="84">
        <v>3</v>
      </c>
      <c r="C390" s="122">
        <v>0.006239904406593808</v>
      </c>
      <c r="D390" s="84" t="s">
        <v>2398</v>
      </c>
      <c r="E390" s="84" t="b">
        <v>0</v>
      </c>
      <c r="F390" s="84" t="b">
        <v>0</v>
      </c>
      <c r="G390" s="84" t="b">
        <v>0</v>
      </c>
    </row>
    <row r="391" spans="1:7" ht="15">
      <c r="A391" s="84" t="s">
        <v>3064</v>
      </c>
      <c r="B391" s="84">
        <v>3</v>
      </c>
      <c r="C391" s="122">
        <v>0.006239904406593808</v>
      </c>
      <c r="D391" s="84" t="s">
        <v>2398</v>
      </c>
      <c r="E391" s="84" t="b">
        <v>0</v>
      </c>
      <c r="F391" s="84" t="b">
        <v>0</v>
      </c>
      <c r="G391" s="84" t="b">
        <v>0</v>
      </c>
    </row>
    <row r="392" spans="1:7" ht="15">
      <c r="A392" s="84" t="s">
        <v>3049</v>
      </c>
      <c r="B392" s="84">
        <v>3</v>
      </c>
      <c r="C392" s="122">
        <v>0.006239904406593808</v>
      </c>
      <c r="D392" s="84" t="s">
        <v>2398</v>
      </c>
      <c r="E392" s="84" t="b">
        <v>0</v>
      </c>
      <c r="F392" s="84" t="b">
        <v>0</v>
      </c>
      <c r="G392" s="84" t="b">
        <v>0</v>
      </c>
    </row>
    <row r="393" spans="1:7" ht="15">
      <c r="A393" s="84" t="s">
        <v>3061</v>
      </c>
      <c r="B393" s="84">
        <v>3</v>
      </c>
      <c r="C393" s="122">
        <v>0.007207438797009639</v>
      </c>
      <c r="D393" s="84" t="s">
        <v>2398</v>
      </c>
      <c r="E393" s="84" t="b">
        <v>0</v>
      </c>
      <c r="F393" s="84" t="b">
        <v>0</v>
      </c>
      <c r="G393" s="84" t="b">
        <v>0</v>
      </c>
    </row>
    <row r="394" spans="1:7" ht="15">
      <c r="A394" s="84" t="s">
        <v>3047</v>
      </c>
      <c r="B394" s="84">
        <v>3</v>
      </c>
      <c r="C394" s="122">
        <v>0.006239904406593808</v>
      </c>
      <c r="D394" s="84" t="s">
        <v>2398</v>
      </c>
      <c r="E394" s="84" t="b">
        <v>0</v>
      </c>
      <c r="F394" s="84" t="b">
        <v>0</v>
      </c>
      <c r="G394" s="84" t="b">
        <v>0</v>
      </c>
    </row>
    <row r="395" spans="1:7" ht="15">
      <c r="A395" s="84" t="s">
        <v>3031</v>
      </c>
      <c r="B395" s="84">
        <v>3</v>
      </c>
      <c r="C395" s="122">
        <v>0.006239904406593808</v>
      </c>
      <c r="D395" s="84" t="s">
        <v>2398</v>
      </c>
      <c r="E395" s="84" t="b">
        <v>0</v>
      </c>
      <c r="F395" s="84" t="b">
        <v>0</v>
      </c>
      <c r="G395" s="84" t="b">
        <v>0</v>
      </c>
    </row>
    <row r="396" spans="1:7" ht="15">
      <c r="A396" s="84" t="s">
        <v>3048</v>
      </c>
      <c r="B396" s="84">
        <v>3</v>
      </c>
      <c r="C396" s="122">
        <v>0.006239904406593808</v>
      </c>
      <c r="D396" s="84" t="s">
        <v>2398</v>
      </c>
      <c r="E396" s="84" t="b">
        <v>0</v>
      </c>
      <c r="F396" s="84" t="b">
        <v>0</v>
      </c>
      <c r="G396" s="84" t="b">
        <v>0</v>
      </c>
    </row>
    <row r="397" spans="1:7" ht="15">
      <c r="A397" s="84" t="s">
        <v>3093</v>
      </c>
      <c r="B397" s="84">
        <v>3</v>
      </c>
      <c r="C397" s="122">
        <v>0.006239904406593808</v>
      </c>
      <c r="D397" s="84" t="s">
        <v>2398</v>
      </c>
      <c r="E397" s="84" t="b">
        <v>0</v>
      </c>
      <c r="F397" s="84" t="b">
        <v>0</v>
      </c>
      <c r="G397" s="84" t="b">
        <v>0</v>
      </c>
    </row>
    <row r="398" spans="1:7" ht="15">
      <c r="A398" s="84" t="s">
        <v>3090</v>
      </c>
      <c r="B398" s="84">
        <v>3</v>
      </c>
      <c r="C398" s="122">
        <v>0.006239904406593808</v>
      </c>
      <c r="D398" s="84" t="s">
        <v>2398</v>
      </c>
      <c r="E398" s="84" t="b">
        <v>0</v>
      </c>
      <c r="F398" s="84" t="b">
        <v>0</v>
      </c>
      <c r="G398" s="84" t="b">
        <v>0</v>
      </c>
    </row>
    <row r="399" spans="1:7" ht="15">
      <c r="A399" s="84" t="s">
        <v>3091</v>
      </c>
      <c r="B399" s="84">
        <v>3</v>
      </c>
      <c r="C399" s="122">
        <v>0.006239904406593808</v>
      </c>
      <c r="D399" s="84" t="s">
        <v>2398</v>
      </c>
      <c r="E399" s="84" t="b">
        <v>0</v>
      </c>
      <c r="F399" s="84" t="b">
        <v>1</v>
      </c>
      <c r="G399" s="84" t="b">
        <v>0</v>
      </c>
    </row>
    <row r="400" spans="1:7" ht="15">
      <c r="A400" s="84" t="s">
        <v>3033</v>
      </c>
      <c r="B400" s="84">
        <v>3</v>
      </c>
      <c r="C400" s="122">
        <v>0.007207438797009639</v>
      </c>
      <c r="D400" s="84" t="s">
        <v>2398</v>
      </c>
      <c r="E400" s="84" t="b">
        <v>0</v>
      </c>
      <c r="F400" s="84" t="b">
        <v>0</v>
      </c>
      <c r="G400" s="84" t="b">
        <v>0</v>
      </c>
    </row>
    <row r="401" spans="1:7" ht="15">
      <c r="A401" s="84" t="s">
        <v>3111</v>
      </c>
      <c r="B401" s="84">
        <v>3</v>
      </c>
      <c r="C401" s="122">
        <v>0.006239904406593808</v>
      </c>
      <c r="D401" s="84" t="s">
        <v>2398</v>
      </c>
      <c r="E401" s="84" t="b">
        <v>0</v>
      </c>
      <c r="F401" s="84" t="b">
        <v>0</v>
      </c>
      <c r="G401" s="84" t="b">
        <v>0</v>
      </c>
    </row>
    <row r="402" spans="1:7" ht="15">
      <c r="A402" s="84" t="s">
        <v>2500</v>
      </c>
      <c r="B402" s="84">
        <v>3</v>
      </c>
      <c r="C402" s="122">
        <v>0.006239904406593808</v>
      </c>
      <c r="D402" s="84" t="s">
        <v>2398</v>
      </c>
      <c r="E402" s="84" t="b">
        <v>0</v>
      </c>
      <c r="F402" s="84" t="b">
        <v>0</v>
      </c>
      <c r="G402" s="84" t="b">
        <v>0</v>
      </c>
    </row>
    <row r="403" spans="1:7" ht="15">
      <c r="A403" s="84" t="s">
        <v>2501</v>
      </c>
      <c r="B403" s="84">
        <v>3</v>
      </c>
      <c r="C403" s="122">
        <v>0.006239904406593808</v>
      </c>
      <c r="D403" s="84" t="s">
        <v>2398</v>
      </c>
      <c r="E403" s="84" t="b">
        <v>0</v>
      </c>
      <c r="F403" s="84" t="b">
        <v>0</v>
      </c>
      <c r="G403" s="84" t="b">
        <v>0</v>
      </c>
    </row>
    <row r="404" spans="1:7" ht="15">
      <c r="A404" s="84" t="s">
        <v>2502</v>
      </c>
      <c r="B404" s="84">
        <v>3</v>
      </c>
      <c r="C404" s="122">
        <v>0.006239904406593808</v>
      </c>
      <c r="D404" s="84" t="s">
        <v>2398</v>
      </c>
      <c r="E404" s="84" t="b">
        <v>0</v>
      </c>
      <c r="F404" s="84" t="b">
        <v>0</v>
      </c>
      <c r="G404" s="84" t="b">
        <v>0</v>
      </c>
    </row>
    <row r="405" spans="1:7" ht="15">
      <c r="A405" s="84" t="s">
        <v>2503</v>
      </c>
      <c r="B405" s="84">
        <v>3</v>
      </c>
      <c r="C405" s="122">
        <v>0.006239904406593808</v>
      </c>
      <c r="D405" s="84" t="s">
        <v>2398</v>
      </c>
      <c r="E405" s="84" t="b">
        <v>0</v>
      </c>
      <c r="F405" s="84" t="b">
        <v>0</v>
      </c>
      <c r="G405" s="84" t="b">
        <v>0</v>
      </c>
    </row>
    <row r="406" spans="1:7" ht="15">
      <c r="A406" s="84" t="s">
        <v>3271</v>
      </c>
      <c r="B406" s="84">
        <v>2</v>
      </c>
      <c r="C406" s="122">
        <v>0.005907633174797566</v>
      </c>
      <c r="D406" s="84" t="s">
        <v>2398</v>
      </c>
      <c r="E406" s="84" t="b">
        <v>0</v>
      </c>
      <c r="F406" s="84" t="b">
        <v>0</v>
      </c>
      <c r="G406" s="84" t="b">
        <v>0</v>
      </c>
    </row>
    <row r="407" spans="1:7" ht="15">
      <c r="A407" s="84" t="s">
        <v>3098</v>
      </c>
      <c r="B407" s="84">
        <v>2</v>
      </c>
      <c r="C407" s="122">
        <v>0.004804959198006426</v>
      </c>
      <c r="D407" s="84" t="s">
        <v>2398</v>
      </c>
      <c r="E407" s="84" t="b">
        <v>0</v>
      </c>
      <c r="F407" s="84" t="b">
        <v>0</v>
      </c>
      <c r="G407" s="84" t="b">
        <v>0</v>
      </c>
    </row>
    <row r="408" spans="1:7" ht="15">
      <c r="A408" s="84" t="s">
        <v>2572</v>
      </c>
      <c r="B408" s="84">
        <v>2</v>
      </c>
      <c r="C408" s="122">
        <v>0.004804959198006426</v>
      </c>
      <c r="D408" s="84" t="s">
        <v>2398</v>
      </c>
      <c r="E408" s="84" t="b">
        <v>0</v>
      </c>
      <c r="F408" s="84" t="b">
        <v>0</v>
      </c>
      <c r="G408" s="84" t="b">
        <v>0</v>
      </c>
    </row>
    <row r="409" spans="1:7" ht="15">
      <c r="A409" s="84" t="s">
        <v>3268</v>
      </c>
      <c r="B409" s="84">
        <v>2</v>
      </c>
      <c r="C409" s="122">
        <v>0.004804959198006426</v>
      </c>
      <c r="D409" s="84" t="s">
        <v>2398</v>
      </c>
      <c r="E409" s="84" t="b">
        <v>0</v>
      </c>
      <c r="F409" s="84" t="b">
        <v>0</v>
      </c>
      <c r="G409" s="84" t="b">
        <v>0</v>
      </c>
    </row>
    <row r="410" spans="1:7" ht="15">
      <c r="A410" s="84" t="s">
        <v>3269</v>
      </c>
      <c r="B410" s="84">
        <v>2</v>
      </c>
      <c r="C410" s="122">
        <v>0.004804959198006426</v>
      </c>
      <c r="D410" s="84" t="s">
        <v>2398</v>
      </c>
      <c r="E410" s="84" t="b">
        <v>0</v>
      </c>
      <c r="F410" s="84" t="b">
        <v>0</v>
      </c>
      <c r="G410" s="84" t="b">
        <v>0</v>
      </c>
    </row>
    <row r="411" spans="1:7" ht="15">
      <c r="A411" s="84" t="s">
        <v>3270</v>
      </c>
      <c r="B411" s="84">
        <v>2</v>
      </c>
      <c r="C411" s="122">
        <v>0.004804959198006426</v>
      </c>
      <c r="D411" s="84" t="s">
        <v>2398</v>
      </c>
      <c r="E411" s="84" t="b">
        <v>0</v>
      </c>
      <c r="F411" s="84" t="b">
        <v>0</v>
      </c>
      <c r="G411" s="84" t="b">
        <v>0</v>
      </c>
    </row>
    <row r="412" spans="1:7" ht="15">
      <c r="A412" s="84" t="s">
        <v>3150</v>
      </c>
      <c r="B412" s="84">
        <v>2</v>
      </c>
      <c r="C412" s="122">
        <v>0.005907633174797566</v>
      </c>
      <c r="D412" s="84" t="s">
        <v>2398</v>
      </c>
      <c r="E412" s="84" t="b">
        <v>0</v>
      </c>
      <c r="F412" s="84" t="b">
        <v>0</v>
      </c>
      <c r="G412" s="84" t="b">
        <v>0</v>
      </c>
    </row>
    <row r="413" spans="1:7" ht="15">
      <c r="A413" s="84" t="s">
        <v>3238</v>
      </c>
      <c r="B413" s="84">
        <v>2</v>
      </c>
      <c r="C413" s="122">
        <v>0.004804959198006426</v>
      </c>
      <c r="D413" s="84" t="s">
        <v>2398</v>
      </c>
      <c r="E413" s="84" t="b">
        <v>0</v>
      </c>
      <c r="F413" s="84" t="b">
        <v>0</v>
      </c>
      <c r="G413" s="84" t="b">
        <v>0</v>
      </c>
    </row>
    <row r="414" spans="1:7" ht="15">
      <c r="A414" s="84" t="s">
        <v>3185</v>
      </c>
      <c r="B414" s="84">
        <v>2</v>
      </c>
      <c r="C414" s="122">
        <v>0.004804959198006426</v>
      </c>
      <c r="D414" s="84" t="s">
        <v>2398</v>
      </c>
      <c r="E414" s="84" t="b">
        <v>0</v>
      </c>
      <c r="F414" s="84" t="b">
        <v>0</v>
      </c>
      <c r="G414" s="84" t="b">
        <v>0</v>
      </c>
    </row>
    <row r="415" spans="1:7" ht="15">
      <c r="A415" s="84" t="s">
        <v>3186</v>
      </c>
      <c r="B415" s="84">
        <v>2</v>
      </c>
      <c r="C415" s="122">
        <v>0.004804959198006426</v>
      </c>
      <c r="D415" s="84" t="s">
        <v>2398</v>
      </c>
      <c r="E415" s="84" t="b">
        <v>0</v>
      </c>
      <c r="F415" s="84" t="b">
        <v>0</v>
      </c>
      <c r="G415" s="84" t="b">
        <v>0</v>
      </c>
    </row>
    <row r="416" spans="1:7" ht="15">
      <c r="A416" s="84" t="s">
        <v>3042</v>
      </c>
      <c r="B416" s="84">
        <v>2</v>
      </c>
      <c r="C416" s="122">
        <v>0.004804959198006426</v>
      </c>
      <c r="D416" s="84" t="s">
        <v>2398</v>
      </c>
      <c r="E416" s="84" t="b">
        <v>0</v>
      </c>
      <c r="F416" s="84" t="b">
        <v>0</v>
      </c>
      <c r="G416" s="84" t="b">
        <v>0</v>
      </c>
    </row>
    <row r="417" spans="1:7" ht="15">
      <c r="A417" s="84" t="s">
        <v>3035</v>
      </c>
      <c r="B417" s="84">
        <v>2</v>
      </c>
      <c r="C417" s="122">
        <v>0.004804959198006426</v>
      </c>
      <c r="D417" s="84" t="s">
        <v>2398</v>
      </c>
      <c r="E417" s="84" t="b">
        <v>0</v>
      </c>
      <c r="F417" s="84" t="b">
        <v>0</v>
      </c>
      <c r="G417" s="84" t="b">
        <v>0</v>
      </c>
    </row>
    <row r="418" spans="1:7" ht="15">
      <c r="A418" s="84" t="s">
        <v>3176</v>
      </c>
      <c r="B418" s="84">
        <v>2</v>
      </c>
      <c r="C418" s="122">
        <v>0.004804959198006426</v>
      </c>
      <c r="D418" s="84" t="s">
        <v>2398</v>
      </c>
      <c r="E418" s="84" t="b">
        <v>0</v>
      </c>
      <c r="F418" s="84" t="b">
        <v>0</v>
      </c>
      <c r="G418" s="84" t="b">
        <v>0</v>
      </c>
    </row>
    <row r="419" spans="1:7" ht="15">
      <c r="A419" s="84" t="s">
        <v>3037</v>
      </c>
      <c r="B419" s="84">
        <v>2</v>
      </c>
      <c r="C419" s="122">
        <v>0.004804959198006426</v>
      </c>
      <c r="D419" s="84" t="s">
        <v>2398</v>
      </c>
      <c r="E419" s="84" t="b">
        <v>0</v>
      </c>
      <c r="F419" s="84" t="b">
        <v>0</v>
      </c>
      <c r="G419" s="84" t="b">
        <v>0</v>
      </c>
    </row>
    <row r="420" spans="1:7" ht="15">
      <c r="A420" s="84" t="s">
        <v>3040</v>
      </c>
      <c r="B420" s="84">
        <v>2</v>
      </c>
      <c r="C420" s="122">
        <v>0.004804959198006426</v>
      </c>
      <c r="D420" s="84" t="s">
        <v>2398</v>
      </c>
      <c r="E420" s="84" t="b">
        <v>0</v>
      </c>
      <c r="F420" s="84" t="b">
        <v>0</v>
      </c>
      <c r="G420" s="84" t="b">
        <v>0</v>
      </c>
    </row>
    <row r="421" spans="1:7" ht="15">
      <c r="A421" s="84" t="s">
        <v>3083</v>
      </c>
      <c r="B421" s="84">
        <v>2</v>
      </c>
      <c r="C421" s="122">
        <v>0.004804959198006426</v>
      </c>
      <c r="D421" s="84" t="s">
        <v>2398</v>
      </c>
      <c r="E421" s="84" t="b">
        <v>0</v>
      </c>
      <c r="F421" s="84" t="b">
        <v>0</v>
      </c>
      <c r="G421" s="84" t="b">
        <v>0</v>
      </c>
    </row>
    <row r="422" spans="1:7" ht="15">
      <c r="A422" s="84" t="s">
        <v>3198</v>
      </c>
      <c r="B422" s="84">
        <v>2</v>
      </c>
      <c r="C422" s="122">
        <v>0.004804959198006426</v>
      </c>
      <c r="D422" s="84" t="s">
        <v>2398</v>
      </c>
      <c r="E422" s="84" t="b">
        <v>0</v>
      </c>
      <c r="F422" s="84" t="b">
        <v>0</v>
      </c>
      <c r="G422" s="84" t="b">
        <v>0</v>
      </c>
    </row>
    <row r="423" spans="1:7" ht="15">
      <c r="A423" s="84" t="s">
        <v>3073</v>
      </c>
      <c r="B423" s="84">
        <v>2</v>
      </c>
      <c r="C423" s="122">
        <v>0.004804959198006426</v>
      </c>
      <c r="D423" s="84" t="s">
        <v>2398</v>
      </c>
      <c r="E423" s="84" t="b">
        <v>0</v>
      </c>
      <c r="F423" s="84" t="b">
        <v>0</v>
      </c>
      <c r="G423" s="84" t="b">
        <v>0</v>
      </c>
    </row>
    <row r="424" spans="1:7" ht="15">
      <c r="A424" s="84" t="s">
        <v>3050</v>
      </c>
      <c r="B424" s="84">
        <v>2</v>
      </c>
      <c r="C424" s="122">
        <v>0.004804959198006426</v>
      </c>
      <c r="D424" s="84" t="s">
        <v>2398</v>
      </c>
      <c r="E424" s="84" t="b">
        <v>0</v>
      </c>
      <c r="F424" s="84" t="b">
        <v>0</v>
      </c>
      <c r="G424" s="84" t="b">
        <v>0</v>
      </c>
    </row>
    <row r="425" spans="1:7" ht="15">
      <c r="A425" s="84" t="s">
        <v>2549</v>
      </c>
      <c r="B425" s="84">
        <v>2</v>
      </c>
      <c r="C425" s="122">
        <v>0.004804959198006426</v>
      </c>
      <c r="D425" s="84" t="s">
        <v>2398</v>
      </c>
      <c r="E425" s="84" t="b">
        <v>0</v>
      </c>
      <c r="F425" s="84" t="b">
        <v>0</v>
      </c>
      <c r="G425" s="84" t="b">
        <v>0</v>
      </c>
    </row>
    <row r="426" spans="1:7" ht="15">
      <c r="A426" s="84" t="s">
        <v>3113</v>
      </c>
      <c r="B426" s="84">
        <v>2</v>
      </c>
      <c r="C426" s="122">
        <v>0.004804959198006426</v>
      </c>
      <c r="D426" s="84" t="s">
        <v>2398</v>
      </c>
      <c r="E426" s="84" t="b">
        <v>0</v>
      </c>
      <c r="F426" s="84" t="b">
        <v>0</v>
      </c>
      <c r="G426" s="84" t="b">
        <v>0</v>
      </c>
    </row>
    <row r="427" spans="1:7" ht="15">
      <c r="A427" s="84" t="s">
        <v>3200</v>
      </c>
      <c r="B427" s="84">
        <v>2</v>
      </c>
      <c r="C427" s="122">
        <v>0.004804959198006426</v>
      </c>
      <c r="D427" s="84" t="s">
        <v>2398</v>
      </c>
      <c r="E427" s="84" t="b">
        <v>0</v>
      </c>
      <c r="F427" s="84" t="b">
        <v>0</v>
      </c>
      <c r="G427" s="84" t="b">
        <v>0</v>
      </c>
    </row>
    <row r="428" spans="1:7" ht="15">
      <c r="A428" s="84" t="s">
        <v>3201</v>
      </c>
      <c r="B428" s="84">
        <v>2</v>
      </c>
      <c r="C428" s="122">
        <v>0.004804959198006426</v>
      </c>
      <c r="D428" s="84" t="s">
        <v>2398</v>
      </c>
      <c r="E428" s="84" t="b">
        <v>0</v>
      </c>
      <c r="F428" s="84" t="b">
        <v>0</v>
      </c>
      <c r="G428" s="84" t="b">
        <v>0</v>
      </c>
    </row>
    <row r="429" spans="1:7" ht="15">
      <c r="A429" s="84" t="s">
        <v>3202</v>
      </c>
      <c r="B429" s="84">
        <v>2</v>
      </c>
      <c r="C429" s="122">
        <v>0.004804959198006426</v>
      </c>
      <c r="D429" s="84" t="s">
        <v>2398</v>
      </c>
      <c r="E429" s="84" t="b">
        <v>0</v>
      </c>
      <c r="F429" s="84" t="b">
        <v>0</v>
      </c>
      <c r="G429" s="84" t="b">
        <v>0</v>
      </c>
    </row>
    <row r="430" spans="1:7" ht="15">
      <c r="A430" s="84" t="s">
        <v>3203</v>
      </c>
      <c r="B430" s="84">
        <v>2</v>
      </c>
      <c r="C430" s="122">
        <v>0.004804959198006426</v>
      </c>
      <c r="D430" s="84" t="s">
        <v>2398</v>
      </c>
      <c r="E430" s="84" t="b">
        <v>0</v>
      </c>
      <c r="F430" s="84" t="b">
        <v>0</v>
      </c>
      <c r="G430" s="84" t="b">
        <v>0</v>
      </c>
    </row>
    <row r="431" spans="1:7" ht="15">
      <c r="A431" s="84" t="s">
        <v>3067</v>
      </c>
      <c r="B431" s="84">
        <v>2</v>
      </c>
      <c r="C431" s="122">
        <v>0.004804959198006426</v>
      </c>
      <c r="D431" s="84" t="s">
        <v>2398</v>
      </c>
      <c r="E431" s="84" t="b">
        <v>0</v>
      </c>
      <c r="F431" s="84" t="b">
        <v>0</v>
      </c>
      <c r="G431" s="84" t="b">
        <v>0</v>
      </c>
    </row>
    <row r="432" spans="1:7" ht="15">
      <c r="A432" s="84" t="s">
        <v>3169</v>
      </c>
      <c r="B432" s="84">
        <v>2</v>
      </c>
      <c r="C432" s="122">
        <v>0.004804959198006426</v>
      </c>
      <c r="D432" s="84" t="s">
        <v>2398</v>
      </c>
      <c r="E432" s="84" t="b">
        <v>0</v>
      </c>
      <c r="F432" s="84" t="b">
        <v>0</v>
      </c>
      <c r="G432" s="84" t="b">
        <v>0</v>
      </c>
    </row>
    <row r="433" spans="1:7" ht="15">
      <c r="A433" s="84" t="s">
        <v>3071</v>
      </c>
      <c r="B433" s="84">
        <v>2</v>
      </c>
      <c r="C433" s="122">
        <v>0.005907633174797566</v>
      </c>
      <c r="D433" s="84" t="s">
        <v>2398</v>
      </c>
      <c r="E433" s="84" t="b">
        <v>0</v>
      </c>
      <c r="F433" s="84" t="b">
        <v>0</v>
      </c>
      <c r="G433" s="84" t="b">
        <v>0</v>
      </c>
    </row>
    <row r="434" spans="1:7" ht="15">
      <c r="A434" s="84" t="s">
        <v>3087</v>
      </c>
      <c r="B434" s="84">
        <v>2</v>
      </c>
      <c r="C434" s="122">
        <v>0.004804959198006426</v>
      </c>
      <c r="D434" s="84" t="s">
        <v>2398</v>
      </c>
      <c r="E434" s="84" t="b">
        <v>0</v>
      </c>
      <c r="F434" s="84" t="b">
        <v>0</v>
      </c>
      <c r="G434" s="84" t="b">
        <v>0</v>
      </c>
    </row>
    <row r="435" spans="1:7" ht="15">
      <c r="A435" s="84" t="s">
        <v>3088</v>
      </c>
      <c r="B435" s="84">
        <v>2</v>
      </c>
      <c r="C435" s="122">
        <v>0.004804959198006426</v>
      </c>
      <c r="D435" s="84" t="s">
        <v>2398</v>
      </c>
      <c r="E435" s="84" t="b">
        <v>0</v>
      </c>
      <c r="F435" s="84" t="b">
        <v>0</v>
      </c>
      <c r="G435" s="84" t="b">
        <v>0</v>
      </c>
    </row>
    <row r="436" spans="1:7" ht="15">
      <c r="A436" s="84" t="s">
        <v>3066</v>
      </c>
      <c r="B436" s="84">
        <v>2</v>
      </c>
      <c r="C436" s="122">
        <v>0.004804959198006426</v>
      </c>
      <c r="D436" s="84" t="s">
        <v>2398</v>
      </c>
      <c r="E436" s="84" t="b">
        <v>0</v>
      </c>
      <c r="F436" s="84" t="b">
        <v>0</v>
      </c>
      <c r="G436" s="84" t="b">
        <v>0</v>
      </c>
    </row>
    <row r="437" spans="1:7" ht="15">
      <c r="A437" s="84" t="s">
        <v>3182</v>
      </c>
      <c r="B437" s="84">
        <v>2</v>
      </c>
      <c r="C437" s="122">
        <v>0.004804959198006426</v>
      </c>
      <c r="D437" s="84" t="s">
        <v>2398</v>
      </c>
      <c r="E437" s="84" t="b">
        <v>0</v>
      </c>
      <c r="F437" s="84" t="b">
        <v>0</v>
      </c>
      <c r="G437" s="84" t="b">
        <v>0</v>
      </c>
    </row>
    <row r="438" spans="1:7" ht="15">
      <c r="A438" s="84" t="s">
        <v>3178</v>
      </c>
      <c r="B438" s="84">
        <v>2</v>
      </c>
      <c r="C438" s="122">
        <v>0.004804959198006426</v>
      </c>
      <c r="D438" s="84" t="s">
        <v>2398</v>
      </c>
      <c r="E438" s="84" t="b">
        <v>0</v>
      </c>
      <c r="F438" s="84" t="b">
        <v>0</v>
      </c>
      <c r="G438" s="84" t="b">
        <v>0</v>
      </c>
    </row>
    <row r="439" spans="1:7" ht="15">
      <c r="A439" s="84" t="s">
        <v>3168</v>
      </c>
      <c r="B439" s="84">
        <v>2</v>
      </c>
      <c r="C439" s="122">
        <v>0.004804959198006426</v>
      </c>
      <c r="D439" s="84" t="s">
        <v>2398</v>
      </c>
      <c r="E439" s="84" t="b">
        <v>0</v>
      </c>
      <c r="F439" s="84" t="b">
        <v>0</v>
      </c>
      <c r="G439" s="84" t="b">
        <v>0</v>
      </c>
    </row>
    <row r="440" spans="1:7" ht="15">
      <c r="A440" s="84" t="s">
        <v>3172</v>
      </c>
      <c r="B440" s="84">
        <v>2</v>
      </c>
      <c r="C440" s="122">
        <v>0.004804959198006426</v>
      </c>
      <c r="D440" s="84" t="s">
        <v>2398</v>
      </c>
      <c r="E440" s="84" t="b">
        <v>0</v>
      </c>
      <c r="F440" s="84" t="b">
        <v>0</v>
      </c>
      <c r="G440" s="84" t="b">
        <v>0</v>
      </c>
    </row>
    <row r="441" spans="1:7" ht="15">
      <c r="A441" s="84" t="s">
        <v>2508</v>
      </c>
      <c r="B441" s="84">
        <v>2</v>
      </c>
      <c r="C441" s="122">
        <v>0.004804959198006426</v>
      </c>
      <c r="D441" s="84" t="s">
        <v>2398</v>
      </c>
      <c r="E441" s="84" t="b">
        <v>0</v>
      </c>
      <c r="F441" s="84" t="b">
        <v>0</v>
      </c>
      <c r="G441" s="84" t="b">
        <v>0</v>
      </c>
    </row>
    <row r="442" spans="1:7" ht="15">
      <c r="A442" s="84" t="s">
        <v>3173</v>
      </c>
      <c r="B442" s="84">
        <v>2</v>
      </c>
      <c r="C442" s="122">
        <v>0.004804959198006426</v>
      </c>
      <c r="D442" s="84" t="s">
        <v>2398</v>
      </c>
      <c r="E442" s="84" t="b">
        <v>0</v>
      </c>
      <c r="F442" s="84" t="b">
        <v>0</v>
      </c>
      <c r="G442" s="84" t="b">
        <v>0</v>
      </c>
    </row>
    <row r="443" spans="1:7" ht="15">
      <c r="A443" s="84" t="s">
        <v>3174</v>
      </c>
      <c r="B443" s="84">
        <v>2</v>
      </c>
      <c r="C443" s="122">
        <v>0.004804959198006426</v>
      </c>
      <c r="D443" s="84" t="s">
        <v>2398</v>
      </c>
      <c r="E443" s="84" t="b">
        <v>0</v>
      </c>
      <c r="F443" s="84" t="b">
        <v>0</v>
      </c>
      <c r="G443" s="84" t="b">
        <v>0</v>
      </c>
    </row>
    <row r="444" spans="1:7" ht="15">
      <c r="A444" s="84" t="s">
        <v>3175</v>
      </c>
      <c r="B444" s="84">
        <v>2</v>
      </c>
      <c r="C444" s="122">
        <v>0.004804959198006426</v>
      </c>
      <c r="D444" s="84" t="s">
        <v>2398</v>
      </c>
      <c r="E444" s="84" t="b">
        <v>0</v>
      </c>
      <c r="F444" s="84" t="b">
        <v>0</v>
      </c>
      <c r="G444" s="84" t="b">
        <v>0</v>
      </c>
    </row>
    <row r="445" spans="1:7" ht="15">
      <c r="A445" s="84" t="s">
        <v>329</v>
      </c>
      <c r="B445" s="84">
        <v>20</v>
      </c>
      <c r="C445" s="122">
        <v>0.006240126058597312</v>
      </c>
      <c r="D445" s="84" t="s">
        <v>2399</v>
      </c>
      <c r="E445" s="84" t="b">
        <v>0</v>
      </c>
      <c r="F445" s="84" t="b">
        <v>0</v>
      </c>
      <c r="G445" s="84" t="b">
        <v>0</v>
      </c>
    </row>
    <row r="446" spans="1:7" ht="15">
      <c r="A446" s="84" t="s">
        <v>610</v>
      </c>
      <c r="B446" s="84">
        <v>15</v>
      </c>
      <c r="C446" s="122">
        <v>0.008711338335720801</v>
      </c>
      <c r="D446" s="84" t="s">
        <v>2399</v>
      </c>
      <c r="E446" s="84" t="b">
        <v>0</v>
      </c>
      <c r="F446" s="84" t="b">
        <v>0</v>
      </c>
      <c r="G446" s="84" t="b">
        <v>0</v>
      </c>
    </row>
    <row r="447" spans="1:7" ht="15">
      <c r="A447" s="84" t="s">
        <v>621</v>
      </c>
      <c r="B447" s="84">
        <v>13</v>
      </c>
      <c r="C447" s="122">
        <v>0.009664807677349768</v>
      </c>
      <c r="D447" s="84" t="s">
        <v>2399</v>
      </c>
      <c r="E447" s="84" t="b">
        <v>0</v>
      </c>
      <c r="F447" s="84" t="b">
        <v>0</v>
      </c>
      <c r="G447" s="84" t="b">
        <v>0</v>
      </c>
    </row>
    <row r="448" spans="1:7" ht="15">
      <c r="A448" s="84" t="s">
        <v>2546</v>
      </c>
      <c r="B448" s="84">
        <v>12</v>
      </c>
      <c r="C448" s="122">
        <v>0.010013364270923962</v>
      </c>
      <c r="D448" s="84" t="s">
        <v>2399</v>
      </c>
      <c r="E448" s="84" t="b">
        <v>0</v>
      </c>
      <c r="F448" s="84" t="b">
        <v>0</v>
      </c>
      <c r="G448" s="84" t="b">
        <v>0</v>
      </c>
    </row>
    <row r="449" spans="1:7" ht="15">
      <c r="A449" s="84" t="s">
        <v>351</v>
      </c>
      <c r="B449" s="84">
        <v>10</v>
      </c>
      <c r="C449" s="122">
        <v>0.010417277713927685</v>
      </c>
      <c r="D449" s="84" t="s">
        <v>2399</v>
      </c>
      <c r="E449" s="84" t="b">
        <v>0</v>
      </c>
      <c r="F449" s="84" t="b">
        <v>0</v>
      </c>
      <c r="G449" s="84" t="b">
        <v>0</v>
      </c>
    </row>
    <row r="450" spans="1:7" ht="15">
      <c r="A450" s="84" t="s">
        <v>2547</v>
      </c>
      <c r="B450" s="84">
        <v>7</v>
      </c>
      <c r="C450" s="122">
        <v>0.011357385623085752</v>
      </c>
      <c r="D450" s="84" t="s">
        <v>2399</v>
      </c>
      <c r="E450" s="84" t="b">
        <v>0</v>
      </c>
      <c r="F450" s="84" t="b">
        <v>0</v>
      </c>
      <c r="G450" s="84" t="b">
        <v>0</v>
      </c>
    </row>
    <row r="451" spans="1:7" ht="15">
      <c r="A451" s="84" t="s">
        <v>2548</v>
      </c>
      <c r="B451" s="84">
        <v>7</v>
      </c>
      <c r="C451" s="122">
        <v>0.010130611991111165</v>
      </c>
      <c r="D451" s="84" t="s">
        <v>2399</v>
      </c>
      <c r="E451" s="84" t="b">
        <v>0</v>
      </c>
      <c r="F451" s="84" t="b">
        <v>0</v>
      </c>
      <c r="G451" s="84" t="b">
        <v>0</v>
      </c>
    </row>
    <row r="452" spans="1:7" ht="15">
      <c r="A452" s="84" t="s">
        <v>2549</v>
      </c>
      <c r="B452" s="84">
        <v>6</v>
      </c>
      <c r="C452" s="122">
        <v>0.009734901962644931</v>
      </c>
      <c r="D452" s="84" t="s">
        <v>2399</v>
      </c>
      <c r="E452" s="84" t="b">
        <v>0</v>
      </c>
      <c r="F452" s="84" t="b">
        <v>0</v>
      </c>
      <c r="G452" s="84" t="b">
        <v>0</v>
      </c>
    </row>
    <row r="453" spans="1:7" ht="15">
      <c r="A453" s="84" t="s">
        <v>2537</v>
      </c>
      <c r="B453" s="84">
        <v>6</v>
      </c>
      <c r="C453" s="122">
        <v>0.009734901962644931</v>
      </c>
      <c r="D453" s="84" t="s">
        <v>2399</v>
      </c>
      <c r="E453" s="84" t="b">
        <v>0</v>
      </c>
      <c r="F453" s="84" t="b">
        <v>0</v>
      </c>
      <c r="G453" s="84" t="b">
        <v>0</v>
      </c>
    </row>
    <row r="454" spans="1:7" ht="15">
      <c r="A454" s="84" t="s">
        <v>2550</v>
      </c>
      <c r="B454" s="84">
        <v>6</v>
      </c>
      <c r="C454" s="122">
        <v>0.012500733256713222</v>
      </c>
      <c r="D454" s="84" t="s">
        <v>2399</v>
      </c>
      <c r="E454" s="84" t="b">
        <v>0</v>
      </c>
      <c r="F454" s="84" t="b">
        <v>0</v>
      </c>
      <c r="G454" s="84" t="b">
        <v>0</v>
      </c>
    </row>
    <row r="455" spans="1:7" ht="15">
      <c r="A455" s="84" t="s">
        <v>3047</v>
      </c>
      <c r="B455" s="84">
        <v>6</v>
      </c>
      <c r="C455" s="122">
        <v>0.009734901962644931</v>
      </c>
      <c r="D455" s="84" t="s">
        <v>2399</v>
      </c>
      <c r="E455" s="84" t="b">
        <v>0</v>
      </c>
      <c r="F455" s="84" t="b">
        <v>0</v>
      </c>
      <c r="G455" s="84" t="b">
        <v>0</v>
      </c>
    </row>
    <row r="456" spans="1:7" ht="15">
      <c r="A456" s="84" t="s">
        <v>3031</v>
      </c>
      <c r="B456" s="84">
        <v>6</v>
      </c>
      <c r="C456" s="122">
        <v>0.009734901962644931</v>
      </c>
      <c r="D456" s="84" t="s">
        <v>2399</v>
      </c>
      <c r="E456" s="84" t="b">
        <v>0</v>
      </c>
      <c r="F456" s="84" t="b">
        <v>0</v>
      </c>
      <c r="G456" s="84" t="b">
        <v>0</v>
      </c>
    </row>
    <row r="457" spans="1:7" ht="15">
      <c r="A457" s="84" t="s">
        <v>3048</v>
      </c>
      <c r="B457" s="84">
        <v>6</v>
      </c>
      <c r="C457" s="122">
        <v>0.009734901962644931</v>
      </c>
      <c r="D457" s="84" t="s">
        <v>2399</v>
      </c>
      <c r="E457" s="84" t="b">
        <v>0</v>
      </c>
      <c r="F457" s="84" t="b">
        <v>0</v>
      </c>
      <c r="G457" s="84" t="b">
        <v>0</v>
      </c>
    </row>
    <row r="458" spans="1:7" ht="15">
      <c r="A458" s="84" t="s">
        <v>2544</v>
      </c>
      <c r="B458" s="84">
        <v>6</v>
      </c>
      <c r="C458" s="122">
        <v>0.009734901962644931</v>
      </c>
      <c r="D458" s="84" t="s">
        <v>2399</v>
      </c>
      <c r="E458" s="84" t="b">
        <v>0</v>
      </c>
      <c r="F458" s="84" t="b">
        <v>1</v>
      </c>
      <c r="G458" s="84" t="b">
        <v>0</v>
      </c>
    </row>
    <row r="459" spans="1:7" ht="15">
      <c r="A459" s="84" t="s">
        <v>3039</v>
      </c>
      <c r="B459" s="84">
        <v>6</v>
      </c>
      <c r="C459" s="122">
        <v>0.009734901962644931</v>
      </c>
      <c r="D459" s="84" t="s">
        <v>2399</v>
      </c>
      <c r="E459" s="84" t="b">
        <v>0</v>
      </c>
      <c r="F459" s="84" t="b">
        <v>0</v>
      </c>
      <c r="G459" s="84" t="b">
        <v>0</v>
      </c>
    </row>
    <row r="460" spans="1:7" ht="15">
      <c r="A460" s="84" t="s">
        <v>3081</v>
      </c>
      <c r="B460" s="84">
        <v>5</v>
      </c>
      <c r="C460" s="122">
        <v>0.00914882204628297</v>
      </c>
      <c r="D460" s="84" t="s">
        <v>2399</v>
      </c>
      <c r="E460" s="84" t="b">
        <v>0</v>
      </c>
      <c r="F460" s="84" t="b">
        <v>0</v>
      </c>
      <c r="G460" s="84" t="b">
        <v>0</v>
      </c>
    </row>
    <row r="461" spans="1:7" ht="15">
      <c r="A461" s="84" t="s">
        <v>3063</v>
      </c>
      <c r="B461" s="84">
        <v>5</v>
      </c>
      <c r="C461" s="122">
        <v>0.00914882204628297</v>
      </c>
      <c r="D461" s="84" t="s">
        <v>2399</v>
      </c>
      <c r="E461" s="84" t="b">
        <v>0</v>
      </c>
      <c r="F461" s="84" t="b">
        <v>0</v>
      </c>
      <c r="G461" s="84" t="b">
        <v>0</v>
      </c>
    </row>
    <row r="462" spans="1:7" ht="15">
      <c r="A462" s="84" t="s">
        <v>3042</v>
      </c>
      <c r="B462" s="84">
        <v>5</v>
      </c>
      <c r="C462" s="122">
        <v>0.00914882204628297</v>
      </c>
      <c r="D462" s="84" t="s">
        <v>2399</v>
      </c>
      <c r="E462" s="84" t="b">
        <v>0</v>
      </c>
      <c r="F462" s="84" t="b">
        <v>0</v>
      </c>
      <c r="G462" s="84" t="b">
        <v>0</v>
      </c>
    </row>
    <row r="463" spans="1:7" ht="15">
      <c r="A463" s="84" t="s">
        <v>330</v>
      </c>
      <c r="B463" s="84">
        <v>5</v>
      </c>
      <c r="C463" s="122">
        <v>0.00914882204628297</v>
      </c>
      <c r="D463" s="84" t="s">
        <v>2399</v>
      </c>
      <c r="E463" s="84" t="b">
        <v>0</v>
      </c>
      <c r="F463" s="84" t="b">
        <v>0</v>
      </c>
      <c r="G463" s="84" t="b">
        <v>0</v>
      </c>
    </row>
    <row r="464" spans="1:7" ht="15">
      <c r="A464" s="84" t="s">
        <v>3075</v>
      </c>
      <c r="B464" s="84">
        <v>5</v>
      </c>
      <c r="C464" s="122">
        <v>0.00914882204628297</v>
      </c>
      <c r="D464" s="84" t="s">
        <v>2399</v>
      </c>
      <c r="E464" s="84" t="b">
        <v>1</v>
      </c>
      <c r="F464" s="84" t="b">
        <v>0</v>
      </c>
      <c r="G464" s="84" t="b">
        <v>0</v>
      </c>
    </row>
    <row r="465" spans="1:7" ht="15">
      <c r="A465" s="84" t="s">
        <v>3076</v>
      </c>
      <c r="B465" s="84">
        <v>5</v>
      </c>
      <c r="C465" s="122">
        <v>0.00914882204628297</v>
      </c>
      <c r="D465" s="84" t="s">
        <v>2399</v>
      </c>
      <c r="E465" s="84" t="b">
        <v>0</v>
      </c>
      <c r="F465" s="84" t="b">
        <v>0</v>
      </c>
      <c r="G465" s="84" t="b">
        <v>0</v>
      </c>
    </row>
    <row r="466" spans="1:7" ht="15">
      <c r="A466" s="84" t="s">
        <v>2555</v>
      </c>
      <c r="B466" s="84">
        <v>4</v>
      </c>
      <c r="C466" s="122">
        <v>0.008333822171142148</v>
      </c>
      <c r="D466" s="84" t="s">
        <v>2399</v>
      </c>
      <c r="E466" s="84" t="b">
        <v>0</v>
      </c>
      <c r="F466" s="84" t="b">
        <v>0</v>
      </c>
      <c r="G466" s="84" t="b">
        <v>0</v>
      </c>
    </row>
    <row r="467" spans="1:7" ht="15">
      <c r="A467" s="84" t="s">
        <v>2539</v>
      </c>
      <c r="B467" s="84">
        <v>4</v>
      </c>
      <c r="C467" s="122">
        <v>0.008333822171142148</v>
      </c>
      <c r="D467" s="84" t="s">
        <v>2399</v>
      </c>
      <c r="E467" s="84" t="b">
        <v>0</v>
      </c>
      <c r="F467" s="84" t="b">
        <v>0</v>
      </c>
      <c r="G467" s="84" t="b">
        <v>0</v>
      </c>
    </row>
    <row r="468" spans="1:7" ht="15">
      <c r="A468" s="84" t="s">
        <v>3030</v>
      </c>
      <c r="B468" s="84">
        <v>4</v>
      </c>
      <c r="C468" s="122">
        <v>0.008333822171142148</v>
      </c>
      <c r="D468" s="84" t="s">
        <v>2399</v>
      </c>
      <c r="E468" s="84" t="b">
        <v>0</v>
      </c>
      <c r="F468" s="84" t="b">
        <v>0</v>
      </c>
      <c r="G468" s="84" t="b">
        <v>0</v>
      </c>
    </row>
    <row r="469" spans="1:7" ht="15">
      <c r="A469" s="84" t="s">
        <v>2538</v>
      </c>
      <c r="B469" s="84">
        <v>4</v>
      </c>
      <c r="C469" s="122">
        <v>0.008333822171142148</v>
      </c>
      <c r="D469" s="84" t="s">
        <v>2399</v>
      </c>
      <c r="E469" s="84" t="b">
        <v>0</v>
      </c>
      <c r="F469" s="84" t="b">
        <v>0</v>
      </c>
      <c r="G469" s="84" t="b">
        <v>0</v>
      </c>
    </row>
    <row r="470" spans="1:7" ht="15">
      <c r="A470" s="84" t="s">
        <v>370</v>
      </c>
      <c r="B470" s="84">
        <v>4</v>
      </c>
      <c r="C470" s="122">
        <v>0.008333822171142148</v>
      </c>
      <c r="D470" s="84" t="s">
        <v>2399</v>
      </c>
      <c r="E470" s="84" t="b">
        <v>0</v>
      </c>
      <c r="F470" s="84" t="b">
        <v>0</v>
      </c>
      <c r="G470" s="84" t="b">
        <v>0</v>
      </c>
    </row>
    <row r="471" spans="1:7" ht="15">
      <c r="A471" s="84" t="s">
        <v>3034</v>
      </c>
      <c r="B471" s="84">
        <v>3</v>
      </c>
      <c r="C471" s="122">
        <v>0.007231560894913941</v>
      </c>
      <c r="D471" s="84" t="s">
        <v>2399</v>
      </c>
      <c r="E471" s="84" t="b">
        <v>0</v>
      </c>
      <c r="F471" s="84" t="b">
        <v>0</v>
      </c>
      <c r="G471" s="84" t="b">
        <v>0</v>
      </c>
    </row>
    <row r="472" spans="1:7" ht="15">
      <c r="A472" s="84" t="s">
        <v>3158</v>
      </c>
      <c r="B472" s="84">
        <v>3</v>
      </c>
      <c r="C472" s="122">
        <v>0.007231560894913941</v>
      </c>
      <c r="D472" s="84" t="s">
        <v>2399</v>
      </c>
      <c r="E472" s="84" t="b">
        <v>0</v>
      </c>
      <c r="F472" s="84" t="b">
        <v>0</v>
      </c>
      <c r="G472" s="84" t="b">
        <v>0</v>
      </c>
    </row>
    <row r="473" spans="1:7" ht="15">
      <c r="A473" s="84" t="s">
        <v>3159</v>
      </c>
      <c r="B473" s="84">
        <v>3</v>
      </c>
      <c r="C473" s="122">
        <v>0.007231560894913941</v>
      </c>
      <c r="D473" s="84" t="s">
        <v>2399</v>
      </c>
      <c r="E473" s="84" t="b">
        <v>0</v>
      </c>
      <c r="F473" s="84" t="b">
        <v>0</v>
      </c>
      <c r="G473" s="84" t="b">
        <v>0</v>
      </c>
    </row>
    <row r="474" spans="1:7" ht="15">
      <c r="A474" s="84" t="s">
        <v>3160</v>
      </c>
      <c r="B474" s="84">
        <v>3</v>
      </c>
      <c r="C474" s="122">
        <v>0.007231560894913941</v>
      </c>
      <c r="D474" s="84" t="s">
        <v>2399</v>
      </c>
      <c r="E474" s="84" t="b">
        <v>0</v>
      </c>
      <c r="F474" s="84" t="b">
        <v>0</v>
      </c>
      <c r="G474" s="84" t="b">
        <v>0</v>
      </c>
    </row>
    <row r="475" spans="1:7" ht="15">
      <c r="A475" s="84" t="s">
        <v>3115</v>
      </c>
      <c r="B475" s="84">
        <v>3</v>
      </c>
      <c r="C475" s="122">
        <v>0.007231560894913941</v>
      </c>
      <c r="D475" s="84" t="s">
        <v>2399</v>
      </c>
      <c r="E475" s="84" t="b">
        <v>0</v>
      </c>
      <c r="F475" s="84" t="b">
        <v>0</v>
      </c>
      <c r="G475" s="84" t="b">
        <v>0</v>
      </c>
    </row>
    <row r="476" spans="1:7" ht="15">
      <c r="A476" s="84" t="s">
        <v>3085</v>
      </c>
      <c r="B476" s="84">
        <v>3</v>
      </c>
      <c r="C476" s="122">
        <v>0.007231560894913941</v>
      </c>
      <c r="D476" s="84" t="s">
        <v>2399</v>
      </c>
      <c r="E476" s="84" t="b">
        <v>0</v>
      </c>
      <c r="F476" s="84" t="b">
        <v>0</v>
      </c>
      <c r="G476" s="84" t="b">
        <v>0</v>
      </c>
    </row>
    <row r="477" spans="1:7" ht="15">
      <c r="A477" s="84" t="s">
        <v>3084</v>
      </c>
      <c r="B477" s="84">
        <v>3</v>
      </c>
      <c r="C477" s="122">
        <v>0.007231560894913941</v>
      </c>
      <c r="D477" s="84" t="s">
        <v>2399</v>
      </c>
      <c r="E477" s="84" t="b">
        <v>0</v>
      </c>
      <c r="F477" s="84" t="b">
        <v>0</v>
      </c>
      <c r="G477" s="84" t="b">
        <v>0</v>
      </c>
    </row>
    <row r="478" spans="1:7" ht="15">
      <c r="A478" s="84" t="s">
        <v>3156</v>
      </c>
      <c r="B478" s="84">
        <v>3</v>
      </c>
      <c r="C478" s="122">
        <v>0.007231560894913941</v>
      </c>
      <c r="D478" s="84" t="s">
        <v>2399</v>
      </c>
      <c r="E478" s="84" t="b">
        <v>0</v>
      </c>
      <c r="F478" s="84" t="b">
        <v>0</v>
      </c>
      <c r="G478" s="84" t="b">
        <v>0</v>
      </c>
    </row>
    <row r="479" spans="1:7" ht="15">
      <c r="A479" s="84" t="s">
        <v>3157</v>
      </c>
      <c r="B479" s="84">
        <v>3</v>
      </c>
      <c r="C479" s="122">
        <v>0.008614476541948086</v>
      </c>
      <c r="D479" s="84" t="s">
        <v>2399</v>
      </c>
      <c r="E479" s="84" t="b">
        <v>1</v>
      </c>
      <c r="F479" s="84" t="b">
        <v>0</v>
      </c>
      <c r="G479" s="84" t="b">
        <v>0</v>
      </c>
    </row>
    <row r="480" spans="1:7" ht="15">
      <c r="A480" s="84" t="s">
        <v>3074</v>
      </c>
      <c r="B480" s="84">
        <v>3</v>
      </c>
      <c r="C480" s="122">
        <v>0.007231560894913941</v>
      </c>
      <c r="D480" s="84" t="s">
        <v>2399</v>
      </c>
      <c r="E480" s="84" t="b">
        <v>0</v>
      </c>
      <c r="F480" s="84" t="b">
        <v>0</v>
      </c>
      <c r="G480" s="84" t="b">
        <v>0</v>
      </c>
    </row>
    <row r="481" spans="1:7" ht="15">
      <c r="A481" s="84" t="s">
        <v>3136</v>
      </c>
      <c r="B481" s="84">
        <v>3</v>
      </c>
      <c r="C481" s="122">
        <v>0.007231560894913941</v>
      </c>
      <c r="D481" s="84" t="s">
        <v>2399</v>
      </c>
      <c r="E481" s="84" t="b">
        <v>0</v>
      </c>
      <c r="F481" s="84" t="b">
        <v>0</v>
      </c>
      <c r="G481" s="84" t="b">
        <v>0</v>
      </c>
    </row>
    <row r="482" spans="1:7" ht="15">
      <c r="A482" s="84" t="s">
        <v>3137</v>
      </c>
      <c r="B482" s="84">
        <v>3</v>
      </c>
      <c r="C482" s="122">
        <v>0.007231560894913941</v>
      </c>
      <c r="D482" s="84" t="s">
        <v>2399</v>
      </c>
      <c r="E482" s="84" t="b">
        <v>0</v>
      </c>
      <c r="F482" s="84" t="b">
        <v>0</v>
      </c>
      <c r="G482" s="84" t="b">
        <v>0</v>
      </c>
    </row>
    <row r="483" spans="1:7" ht="15">
      <c r="A483" s="84" t="s">
        <v>3138</v>
      </c>
      <c r="B483" s="84">
        <v>3</v>
      </c>
      <c r="C483" s="122">
        <v>0.007231560894913941</v>
      </c>
      <c r="D483" s="84" t="s">
        <v>2399</v>
      </c>
      <c r="E483" s="84" t="b">
        <v>0</v>
      </c>
      <c r="F483" s="84" t="b">
        <v>0</v>
      </c>
      <c r="G483" s="84" t="b">
        <v>0</v>
      </c>
    </row>
    <row r="484" spans="1:7" ht="15">
      <c r="A484" s="84" t="s">
        <v>3139</v>
      </c>
      <c r="B484" s="84">
        <v>3</v>
      </c>
      <c r="C484" s="122">
        <v>0.007231560894913941</v>
      </c>
      <c r="D484" s="84" t="s">
        <v>2399</v>
      </c>
      <c r="E484" s="84" t="b">
        <v>0</v>
      </c>
      <c r="F484" s="84" t="b">
        <v>0</v>
      </c>
      <c r="G484" s="84" t="b">
        <v>0</v>
      </c>
    </row>
    <row r="485" spans="1:7" ht="15">
      <c r="A485" s="84" t="s">
        <v>3140</v>
      </c>
      <c r="B485" s="84">
        <v>3</v>
      </c>
      <c r="C485" s="122">
        <v>0.007231560894913941</v>
      </c>
      <c r="D485" s="84" t="s">
        <v>2399</v>
      </c>
      <c r="E485" s="84" t="b">
        <v>0</v>
      </c>
      <c r="F485" s="84" t="b">
        <v>0</v>
      </c>
      <c r="G485" s="84" t="b">
        <v>0</v>
      </c>
    </row>
    <row r="486" spans="1:7" ht="15">
      <c r="A486" s="84" t="s">
        <v>3141</v>
      </c>
      <c r="B486" s="84">
        <v>3</v>
      </c>
      <c r="C486" s="122">
        <v>0.007231560894913941</v>
      </c>
      <c r="D486" s="84" t="s">
        <v>2399</v>
      </c>
      <c r="E486" s="84" t="b">
        <v>0</v>
      </c>
      <c r="F486" s="84" t="b">
        <v>0</v>
      </c>
      <c r="G486" s="84" t="b">
        <v>0</v>
      </c>
    </row>
    <row r="487" spans="1:7" ht="15">
      <c r="A487" s="84" t="s">
        <v>3142</v>
      </c>
      <c r="B487" s="84">
        <v>3</v>
      </c>
      <c r="C487" s="122">
        <v>0.008614476541948086</v>
      </c>
      <c r="D487" s="84" t="s">
        <v>2399</v>
      </c>
      <c r="E487" s="84" t="b">
        <v>0</v>
      </c>
      <c r="F487" s="84" t="b">
        <v>0</v>
      </c>
      <c r="G487" s="84" t="b">
        <v>0</v>
      </c>
    </row>
    <row r="488" spans="1:7" ht="15">
      <c r="A488" s="84" t="s">
        <v>2517</v>
      </c>
      <c r="B488" s="84">
        <v>3</v>
      </c>
      <c r="C488" s="122">
        <v>0.008614476541948086</v>
      </c>
      <c r="D488" s="84" t="s">
        <v>2399</v>
      </c>
      <c r="E488" s="84" t="b">
        <v>0</v>
      </c>
      <c r="F488" s="84" t="b">
        <v>0</v>
      </c>
      <c r="G488" s="84" t="b">
        <v>0</v>
      </c>
    </row>
    <row r="489" spans="1:7" ht="15">
      <c r="A489" s="84" t="s">
        <v>2542</v>
      </c>
      <c r="B489" s="84">
        <v>3</v>
      </c>
      <c r="C489" s="122">
        <v>0.008614476541948086</v>
      </c>
      <c r="D489" s="84" t="s">
        <v>2399</v>
      </c>
      <c r="E489" s="84" t="b">
        <v>0</v>
      </c>
      <c r="F489" s="84" t="b">
        <v>0</v>
      </c>
      <c r="G489" s="84" t="b">
        <v>0</v>
      </c>
    </row>
    <row r="490" spans="1:7" ht="15">
      <c r="A490" s="84" t="s">
        <v>3110</v>
      </c>
      <c r="B490" s="84">
        <v>2</v>
      </c>
      <c r="C490" s="122">
        <v>0.005742984361298725</v>
      </c>
      <c r="D490" s="84" t="s">
        <v>2399</v>
      </c>
      <c r="E490" s="84" t="b">
        <v>0</v>
      </c>
      <c r="F490" s="84" t="b">
        <v>0</v>
      </c>
      <c r="G490" s="84" t="b">
        <v>0</v>
      </c>
    </row>
    <row r="491" spans="1:7" ht="15">
      <c r="A491" s="84" t="s">
        <v>3165</v>
      </c>
      <c r="B491" s="84">
        <v>2</v>
      </c>
      <c r="C491" s="122">
        <v>0.005742984361298725</v>
      </c>
      <c r="D491" s="84" t="s">
        <v>2399</v>
      </c>
      <c r="E491" s="84" t="b">
        <v>1</v>
      </c>
      <c r="F491" s="84" t="b">
        <v>0</v>
      </c>
      <c r="G491" s="84" t="b">
        <v>0</v>
      </c>
    </row>
    <row r="492" spans="1:7" ht="15">
      <c r="A492" s="84" t="s">
        <v>3166</v>
      </c>
      <c r="B492" s="84">
        <v>2</v>
      </c>
      <c r="C492" s="122">
        <v>0.005742984361298725</v>
      </c>
      <c r="D492" s="84" t="s">
        <v>2399</v>
      </c>
      <c r="E492" s="84" t="b">
        <v>1</v>
      </c>
      <c r="F492" s="84" t="b">
        <v>0</v>
      </c>
      <c r="G492" s="84" t="b">
        <v>0</v>
      </c>
    </row>
    <row r="493" spans="1:7" ht="15">
      <c r="A493" s="84" t="s">
        <v>3082</v>
      </c>
      <c r="B493" s="84">
        <v>2</v>
      </c>
      <c r="C493" s="122">
        <v>0.005742984361298725</v>
      </c>
      <c r="D493" s="84" t="s">
        <v>2399</v>
      </c>
      <c r="E493" s="84" t="b">
        <v>0</v>
      </c>
      <c r="F493" s="84" t="b">
        <v>0</v>
      </c>
      <c r="G493" s="84" t="b">
        <v>0</v>
      </c>
    </row>
    <row r="494" spans="1:7" ht="15">
      <c r="A494" s="84" t="s">
        <v>3167</v>
      </c>
      <c r="B494" s="84">
        <v>2</v>
      </c>
      <c r="C494" s="122">
        <v>0.005742984361298725</v>
      </c>
      <c r="D494" s="84" t="s">
        <v>2399</v>
      </c>
      <c r="E494" s="84" t="b">
        <v>0</v>
      </c>
      <c r="F494" s="84" t="b">
        <v>0</v>
      </c>
      <c r="G494" s="84" t="b">
        <v>0</v>
      </c>
    </row>
    <row r="495" spans="1:7" ht="15">
      <c r="A495" s="84" t="s">
        <v>332</v>
      </c>
      <c r="B495" s="84">
        <v>2</v>
      </c>
      <c r="C495" s="122">
        <v>0.005742984361298725</v>
      </c>
      <c r="D495" s="84" t="s">
        <v>2399</v>
      </c>
      <c r="E495" s="84" t="b">
        <v>0</v>
      </c>
      <c r="F495" s="84" t="b">
        <v>0</v>
      </c>
      <c r="G495" s="84" t="b">
        <v>0</v>
      </c>
    </row>
    <row r="496" spans="1:7" ht="15">
      <c r="A496" s="84" t="s">
        <v>2511</v>
      </c>
      <c r="B496" s="84">
        <v>2</v>
      </c>
      <c r="C496" s="122">
        <v>0.005742984361298725</v>
      </c>
      <c r="D496" s="84" t="s">
        <v>2399</v>
      </c>
      <c r="E496" s="84" t="b">
        <v>0</v>
      </c>
      <c r="F496" s="84" t="b">
        <v>0</v>
      </c>
      <c r="G496" s="84" t="b">
        <v>0</v>
      </c>
    </row>
    <row r="497" spans="1:7" ht="15">
      <c r="A497" s="84" t="s">
        <v>3151</v>
      </c>
      <c r="B497" s="84">
        <v>2</v>
      </c>
      <c r="C497" s="122">
        <v>0.005742984361298725</v>
      </c>
      <c r="D497" s="84" t="s">
        <v>2399</v>
      </c>
      <c r="E497" s="84" t="b">
        <v>1</v>
      </c>
      <c r="F497" s="84" t="b">
        <v>0</v>
      </c>
      <c r="G497" s="84" t="b">
        <v>0</v>
      </c>
    </row>
    <row r="498" spans="1:7" ht="15">
      <c r="A498" s="84" t="s">
        <v>3276</v>
      </c>
      <c r="B498" s="84">
        <v>2</v>
      </c>
      <c r="C498" s="122">
        <v>0.005742984361298725</v>
      </c>
      <c r="D498" s="84" t="s">
        <v>2399</v>
      </c>
      <c r="E498" s="84" t="b">
        <v>0</v>
      </c>
      <c r="F498" s="84" t="b">
        <v>0</v>
      </c>
      <c r="G498" s="84" t="b">
        <v>0</v>
      </c>
    </row>
    <row r="499" spans="1:7" ht="15">
      <c r="A499" s="84" t="s">
        <v>3277</v>
      </c>
      <c r="B499" s="84">
        <v>2</v>
      </c>
      <c r="C499" s="122">
        <v>0.005742984361298725</v>
      </c>
      <c r="D499" s="84" t="s">
        <v>2399</v>
      </c>
      <c r="E499" s="84" t="b">
        <v>0</v>
      </c>
      <c r="F499" s="84" t="b">
        <v>0</v>
      </c>
      <c r="G499" s="84" t="b">
        <v>0</v>
      </c>
    </row>
    <row r="500" spans="1:7" ht="15">
      <c r="A500" s="84" t="s">
        <v>3040</v>
      </c>
      <c r="B500" s="84">
        <v>2</v>
      </c>
      <c r="C500" s="122">
        <v>0.005742984361298725</v>
      </c>
      <c r="D500" s="84" t="s">
        <v>2399</v>
      </c>
      <c r="E500" s="84" t="b">
        <v>0</v>
      </c>
      <c r="F500" s="84" t="b">
        <v>0</v>
      </c>
      <c r="G500" s="84" t="b">
        <v>0</v>
      </c>
    </row>
    <row r="501" spans="1:7" ht="15">
      <c r="A501" s="84" t="s">
        <v>3132</v>
      </c>
      <c r="B501" s="84">
        <v>2</v>
      </c>
      <c r="C501" s="122">
        <v>0.005742984361298725</v>
      </c>
      <c r="D501" s="84" t="s">
        <v>2399</v>
      </c>
      <c r="E501" s="84" t="b">
        <v>0</v>
      </c>
      <c r="F501" s="84" t="b">
        <v>0</v>
      </c>
      <c r="G501" s="84" t="b">
        <v>0</v>
      </c>
    </row>
    <row r="502" spans="1:7" ht="15">
      <c r="A502" s="84" t="s">
        <v>3083</v>
      </c>
      <c r="B502" s="84">
        <v>2</v>
      </c>
      <c r="C502" s="122">
        <v>0.005742984361298725</v>
      </c>
      <c r="D502" s="84" t="s">
        <v>2399</v>
      </c>
      <c r="E502" s="84" t="b">
        <v>0</v>
      </c>
      <c r="F502" s="84" t="b">
        <v>0</v>
      </c>
      <c r="G502" s="84" t="b">
        <v>0</v>
      </c>
    </row>
    <row r="503" spans="1:7" ht="15">
      <c r="A503" s="84" t="s">
        <v>3041</v>
      </c>
      <c r="B503" s="84">
        <v>2</v>
      </c>
      <c r="C503" s="122">
        <v>0.005742984361298725</v>
      </c>
      <c r="D503" s="84" t="s">
        <v>2399</v>
      </c>
      <c r="E503" s="84" t="b">
        <v>0</v>
      </c>
      <c r="F503" s="84" t="b">
        <v>0</v>
      </c>
      <c r="G503" s="84" t="b">
        <v>0</v>
      </c>
    </row>
    <row r="504" spans="1:7" ht="15">
      <c r="A504" s="84" t="s">
        <v>2513</v>
      </c>
      <c r="B504" s="84">
        <v>2</v>
      </c>
      <c r="C504" s="122">
        <v>0.005742984361298725</v>
      </c>
      <c r="D504" s="84" t="s">
        <v>2399</v>
      </c>
      <c r="E504" s="84" t="b">
        <v>0</v>
      </c>
      <c r="F504" s="84" t="b">
        <v>0</v>
      </c>
      <c r="G504" s="84" t="b">
        <v>0</v>
      </c>
    </row>
    <row r="505" spans="1:7" ht="15">
      <c r="A505" s="84" t="s">
        <v>3108</v>
      </c>
      <c r="B505" s="84">
        <v>2</v>
      </c>
      <c r="C505" s="122">
        <v>0.005742984361298725</v>
      </c>
      <c r="D505" s="84" t="s">
        <v>2399</v>
      </c>
      <c r="E505" s="84" t="b">
        <v>0</v>
      </c>
      <c r="F505" s="84" t="b">
        <v>0</v>
      </c>
      <c r="G505" s="84" t="b">
        <v>0</v>
      </c>
    </row>
    <row r="506" spans="1:7" ht="15">
      <c r="A506" s="84" t="s">
        <v>3181</v>
      </c>
      <c r="B506" s="84">
        <v>2</v>
      </c>
      <c r="C506" s="122">
        <v>0.005742984361298725</v>
      </c>
      <c r="D506" s="84" t="s">
        <v>2399</v>
      </c>
      <c r="E506" s="84" t="b">
        <v>1</v>
      </c>
      <c r="F506" s="84" t="b">
        <v>0</v>
      </c>
      <c r="G506" s="84" t="b">
        <v>0</v>
      </c>
    </row>
    <row r="507" spans="1:7" ht="15">
      <c r="A507" s="84" t="s">
        <v>3179</v>
      </c>
      <c r="B507" s="84">
        <v>2</v>
      </c>
      <c r="C507" s="122">
        <v>0.005742984361298725</v>
      </c>
      <c r="D507" s="84" t="s">
        <v>2399</v>
      </c>
      <c r="E507" s="84" t="b">
        <v>0</v>
      </c>
      <c r="F507" s="84" t="b">
        <v>0</v>
      </c>
      <c r="G507" s="84" t="b">
        <v>0</v>
      </c>
    </row>
    <row r="508" spans="1:7" ht="15">
      <c r="A508" s="84" t="s">
        <v>3275</v>
      </c>
      <c r="B508" s="84">
        <v>2</v>
      </c>
      <c r="C508" s="122">
        <v>0.005742984361298725</v>
      </c>
      <c r="D508" s="84" t="s">
        <v>2399</v>
      </c>
      <c r="E508" s="84" t="b">
        <v>0</v>
      </c>
      <c r="F508" s="84" t="b">
        <v>0</v>
      </c>
      <c r="G508" s="84" t="b">
        <v>0</v>
      </c>
    </row>
    <row r="509" spans="1:7" ht="15">
      <c r="A509" s="84" t="s">
        <v>3180</v>
      </c>
      <c r="B509" s="84">
        <v>2</v>
      </c>
      <c r="C509" s="122">
        <v>0.005742984361298725</v>
      </c>
      <c r="D509" s="84" t="s">
        <v>2399</v>
      </c>
      <c r="E509" s="84" t="b">
        <v>0</v>
      </c>
      <c r="F509" s="84" t="b">
        <v>0</v>
      </c>
      <c r="G509" s="84" t="b">
        <v>0</v>
      </c>
    </row>
    <row r="510" spans="1:7" ht="15">
      <c r="A510" s="84" t="s">
        <v>2512</v>
      </c>
      <c r="B510" s="84">
        <v>2</v>
      </c>
      <c r="C510" s="122">
        <v>0.005742984361298725</v>
      </c>
      <c r="D510" s="84" t="s">
        <v>2399</v>
      </c>
      <c r="E510" s="84" t="b">
        <v>0</v>
      </c>
      <c r="F510" s="84" t="b">
        <v>0</v>
      </c>
      <c r="G510" s="84" t="b">
        <v>0</v>
      </c>
    </row>
    <row r="511" spans="1:7" ht="15">
      <c r="A511" s="84" t="s">
        <v>2572</v>
      </c>
      <c r="B511" s="84">
        <v>2</v>
      </c>
      <c r="C511" s="122">
        <v>0.005742984361298725</v>
      </c>
      <c r="D511" s="84" t="s">
        <v>2399</v>
      </c>
      <c r="E511" s="84" t="b">
        <v>0</v>
      </c>
      <c r="F511" s="84" t="b">
        <v>0</v>
      </c>
      <c r="G511" s="84" t="b">
        <v>0</v>
      </c>
    </row>
    <row r="512" spans="1:7" ht="15">
      <c r="A512" s="84" t="s">
        <v>3273</v>
      </c>
      <c r="B512" s="84">
        <v>2</v>
      </c>
      <c r="C512" s="122">
        <v>0.005742984361298725</v>
      </c>
      <c r="D512" s="84" t="s">
        <v>2399</v>
      </c>
      <c r="E512" s="84" t="b">
        <v>0</v>
      </c>
      <c r="F512" s="84" t="b">
        <v>0</v>
      </c>
      <c r="G512" s="84" t="b">
        <v>0</v>
      </c>
    </row>
    <row r="513" spans="1:7" ht="15">
      <c r="A513" s="84" t="s">
        <v>3232</v>
      </c>
      <c r="B513" s="84">
        <v>2</v>
      </c>
      <c r="C513" s="122">
        <v>0.005742984361298725</v>
      </c>
      <c r="D513" s="84" t="s">
        <v>2399</v>
      </c>
      <c r="E513" s="84" t="b">
        <v>0</v>
      </c>
      <c r="F513" s="84" t="b">
        <v>0</v>
      </c>
      <c r="G513" s="84" t="b">
        <v>0</v>
      </c>
    </row>
    <row r="514" spans="1:7" ht="15">
      <c r="A514" s="84" t="s">
        <v>3274</v>
      </c>
      <c r="B514" s="84">
        <v>2</v>
      </c>
      <c r="C514" s="122">
        <v>0.005742984361298725</v>
      </c>
      <c r="D514" s="84" t="s">
        <v>2399</v>
      </c>
      <c r="E514" s="84" t="b">
        <v>0</v>
      </c>
      <c r="F514" s="84" t="b">
        <v>0</v>
      </c>
      <c r="G514" s="84" t="b">
        <v>0</v>
      </c>
    </row>
    <row r="515" spans="1:7" ht="15">
      <c r="A515" s="84" t="s">
        <v>3234</v>
      </c>
      <c r="B515" s="84">
        <v>2</v>
      </c>
      <c r="C515" s="122">
        <v>0.005742984361298725</v>
      </c>
      <c r="D515" s="84" t="s">
        <v>2399</v>
      </c>
      <c r="E515" s="84" t="b">
        <v>0</v>
      </c>
      <c r="F515" s="84" t="b">
        <v>0</v>
      </c>
      <c r="G515" s="84" t="b">
        <v>0</v>
      </c>
    </row>
    <row r="516" spans="1:7" ht="15">
      <c r="A516" s="84" t="s">
        <v>3235</v>
      </c>
      <c r="B516" s="84">
        <v>2</v>
      </c>
      <c r="C516" s="122">
        <v>0.005742984361298725</v>
      </c>
      <c r="D516" s="84" t="s">
        <v>2399</v>
      </c>
      <c r="E516" s="84" t="b">
        <v>1</v>
      </c>
      <c r="F516" s="84" t="b">
        <v>0</v>
      </c>
      <c r="G516" s="84" t="b">
        <v>0</v>
      </c>
    </row>
    <row r="517" spans="1:7" ht="15">
      <c r="A517" s="84" t="s">
        <v>3126</v>
      </c>
      <c r="B517" s="84">
        <v>2</v>
      </c>
      <c r="C517" s="122">
        <v>0.005742984361298725</v>
      </c>
      <c r="D517" s="84" t="s">
        <v>2399</v>
      </c>
      <c r="E517" s="84" t="b">
        <v>0</v>
      </c>
      <c r="F517" s="84" t="b">
        <v>0</v>
      </c>
      <c r="G517" s="84" t="b">
        <v>0</v>
      </c>
    </row>
    <row r="518" spans="1:7" ht="15">
      <c r="A518" s="84" t="s">
        <v>3233</v>
      </c>
      <c r="B518" s="84">
        <v>2</v>
      </c>
      <c r="C518" s="122">
        <v>0.007319057637026376</v>
      </c>
      <c r="D518" s="84" t="s">
        <v>2399</v>
      </c>
      <c r="E518" s="84" t="b">
        <v>0</v>
      </c>
      <c r="F518" s="84" t="b">
        <v>0</v>
      </c>
      <c r="G518" s="84" t="b">
        <v>0</v>
      </c>
    </row>
    <row r="519" spans="1:7" ht="15">
      <c r="A519" s="84" t="s">
        <v>628</v>
      </c>
      <c r="B519" s="84">
        <v>2</v>
      </c>
      <c r="C519" s="122">
        <v>0.005742984361298725</v>
      </c>
      <c r="D519" s="84" t="s">
        <v>2399</v>
      </c>
      <c r="E519" s="84" t="b">
        <v>0</v>
      </c>
      <c r="F519" s="84" t="b">
        <v>0</v>
      </c>
      <c r="G519" s="84" t="b">
        <v>0</v>
      </c>
    </row>
    <row r="520" spans="1:7" ht="15">
      <c r="A520" s="84" t="s">
        <v>3230</v>
      </c>
      <c r="B520" s="84">
        <v>2</v>
      </c>
      <c r="C520" s="122">
        <v>0.005742984361298725</v>
      </c>
      <c r="D520" s="84" t="s">
        <v>2399</v>
      </c>
      <c r="E520" s="84" t="b">
        <v>0</v>
      </c>
      <c r="F520" s="84" t="b">
        <v>0</v>
      </c>
      <c r="G520" s="84" t="b">
        <v>0</v>
      </c>
    </row>
    <row r="521" spans="1:7" ht="15">
      <c r="A521" s="84" t="s">
        <v>3231</v>
      </c>
      <c r="B521" s="84">
        <v>2</v>
      </c>
      <c r="C521" s="122">
        <v>0.005742984361298725</v>
      </c>
      <c r="D521" s="84" t="s">
        <v>2399</v>
      </c>
      <c r="E521" s="84" t="b">
        <v>0</v>
      </c>
      <c r="F521" s="84" t="b">
        <v>0</v>
      </c>
      <c r="G521" s="84" t="b">
        <v>0</v>
      </c>
    </row>
    <row r="522" spans="1:7" ht="15">
      <c r="A522" s="84" t="s">
        <v>3094</v>
      </c>
      <c r="B522" s="84">
        <v>2</v>
      </c>
      <c r="C522" s="122">
        <v>0.005742984361298725</v>
      </c>
      <c r="D522" s="84" t="s">
        <v>2399</v>
      </c>
      <c r="E522" s="84" t="b">
        <v>0</v>
      </c>
      <c r="F522" s="84" t="b">
        <v>0</v>
      </c>
      <c r="G522" s="84" t="b">
        <v>0</v>
      </c>
    </row>
    <row r="523" spans="1:7" ht="15">
      <c r="A523" s="84" t="s">
        <v>2505</v>
      </c>
      <c r="B523" s="84">
        <v>10</v>
      </c>
      <c r="C523" s="122">
        <v>0</v>
      </c>
      <c r="D523" s="84" t="s">
        <v>2400</v>
      </c>
      <c r="E523" s="84" t="b">
        <v>0</v>
      </c>
      <c r="F523" s="84" t="b">
        <v>0</v>
      </c>
      <c r="G523" s="84" t="b">
        <v>0</v>
      </c>
    </row>
    <row r="524" spans="1:7" ht="15">
      <c r="A524" s="84" t="s">
        <v>262</v>
      </c>
      <c r="B524" s="84">
        <v>5</v>
      </c>
      <c r="C524" s="122">
        <v>0.0035035949578595053</v>
      </c>
      <c r="D524" s="84" t="s">
        <v>2400</v>
      </c>
      <c r="E524" s="84" t="b">
        <v>0</v>
      </c>
      <c r="F524" s="84" t="b">
        <v>0</v>
      </c>
      <c r="G524" s="84" t="b">
        <v>0</v>
      </c>
    </row>
    <row r="525" spans="1:7" ht="15">
      <c r="A525" s="84" t="s">
        <v>2552</v>
      </c>
      <c r="B525" s="84">
        <v>5</v>
      </c>
      <c r="C525" s="122">
        <v>0.007791648630782355</v>
      </c>
      <c r="D525" s="84" t="s">
        <v>2400</v>
      </c>
      <c r="E525" s="84" t="b">
        <v>0</v>
      </c>
      <c r="F525" s="84" t="b">
        <v>0</v>
      </c>
      <c r="G525" s="84" t="b">
        <v>0</v>
      </c>
    </row>
    <row r="526" spans="1:7" ht="15">
      <c r="A526" s="84" t="s">
        <v>2541</v>
      </c>
      <c r="B526" s="84">
        <v>5</v>
      </c>
      <c r="C526" s="122">
        <v>0.007791648630782355</v>
      </c>
      <c r="D526" s="84" t="s">
        <v>2400</v>
      </c>
      <c r="E526" s="84" t="b">
        <v>0</v>
      </c>
      <c r="F526" s="84" t="b">
        <v>1</v>
      </c>
      <c r="G526" s="84" t="b">
        <v>0</v>
      </c>
    </row>
    <row r="527" spans="1:7" ht="15">
      <c r="A527" s="84" t="s">
        <v>354</v>
      </c>
      <c r="B527" s="84">
        <v>4</v>
      </c>
      <c r="C527" s="122">
        <v>0.0062333189046258845</v>
      </c>
      <c r="D527" s="84" t="s">
        <v>2400</v>
      </c>
      <c r="E527" s="84" t="b">
        <v>0</v>
      </c>
      <c r="F527" s="84" t="b">
        <v>0</v>
      </c>
      <c r="G527" s="84" t="b">
        <v>0</v>
      </c>
    </row>
    <row r="528" spans="1:7" ht="15">
      <c r="A528" s="84" t="s">
        <v>353</v>
      </c>
      <c r="B528" s="84">
        <v>4</v>
      </c>
      <c r="C528" s="122">
        <v>0.0062333189046258845</v>
      </c>
      <c r="D528" s="84" t="s">
        <v>2400</v>
      </c>
      <c r="E528" s="84" t="b">
        <v>0</v>
      </c>
      <c r="F528" s="84" t="b">
        <v>0</v>
      </c>
      <c r="G528" s="84" t="b">
        <v>0</v>
      </c>
    </row>
    <row r="529" spans="1:7" ht="15">
      <c r="A529" s="84" t="s">
        <v>352</v>
      </c>
      <c r="B529" s="84">
        <v>4</v>
      </c>
      <c r="C529" s="122">
        <v>0.0062333189046258845</v>
      </c>
      <c r="D529" s="84" t="s">
        <v>2400</v>
      </c>
      <c r="E529" s="84" t="b">
        <v>0</v>
      </c>
      <c r="F529" s="84" t="b">
        <v>0</v>
      </c>
      <c r="G529" s="84" t="b">
        <v>0</v>
      </c>
    </row>
    <row r="530" spans="1:7" ht="15">
      <c r="A530" s="84" t="s">
        <v>2553</v>
      </c>
      <c r="B530" s="84">
        <v>4</v>
      </c>
      <c r="C530" s="122">
        <v>0.0062333189046258845</v>
      </c>
      <c r="D530" s="84" t="s">
        <v>2400</v>
      </c>
      <c r="E530" s="84" t="b">
        <v>1</v>
      </c>
      <c r="F530" s="84" t="b">
        <v>0</v>
      </c>
      <c r="G530" s="84" t="b">
        <v>0</v>
      </c>
    </row>
    <row r="531" spans="1:7" ht="15">
      <c r="A531" s="84" t="s">
        <v>2554</v>
      </c>
      <c r="B531" s="84">
        <v>4</v>
      </c>
      <c r="C531" s="122">
        <v>0.0062333189046258845</v>
      </c>
      <c r="D531" s="84" t="s">
        <v>2400</v>
      </c>
      <c r="E531" s="84" t="b">
        <v>0</v>
      </c>
      <c r="F531" s="84" t="b">
        <v>0</v>
      </c>
      <c r="G531" s="84" t="b">
        <v>0</v>
      </c>
    </row>
    <row r="532" spans="1:7" ht="15">
      <c r="A532" s="84" t="s">
        <v>2555</v>
      </c>
      <c r="B532" s="84">
        <v>4</v>
      </c>
      <c r="C532" s="122">
        <v>0.0062333189046258845</v>
      </c>
      <c r="D532" s="84" t="s">
        <v>2400</v>
      </c>
      <c r="E532" s="84" t="b">
        <v>0</v>
      </c>
      <c r="F532" s="84" t="b">
        <v>0</v>
      </c>
      <c r="G532" s="84" t="b">
        <v>0</v>
      </c>
    </row>
    <row r="533" spans="1:7" ht="15">
      <c r="A533" s="84" t="s">
        <v>3097</v>
      </c>
      <c r="B533" s="84">
        <v>4</v>
      </c>
      <c r="C533" s="122">
        <v>0.0062333189046258845</v>
      </c>
      <c r="D533" s="84" t="s">
        <v>2400</v>
      </c>
      <c r="E533" s="84" t="b">
        <v>0</v>
      </c>
      <c r="F533" s="84" t="b">
        <v>0</v>
      </c>
      <c r="G533" s="84" t="b">
        <v>0</v>
      </c>
    </row>
    <row r="534" spans="1:7" ht="15">
      <c r="A534" s="84" t="s">
        <v>3042</v>
      </c>
      <c r="B534" s="84">
        <v>4</v>
      </c>
      <c r="C534" s="122">
        <v>0.0062333189046258845</v>
      </c>
      <c r="D534" s="84" t="s">
        <v>2400</v>
      </c>
      <c r="E534" s="84" t="b">
        <v>0</v>
      </c>
      <c r="F534" s="84" t="b">
        <v>0</v>
      </c>
      <c r="G534" s="84" t="b">
        <v>0</v>
      </c>
    </row>
    <row r="535" spans="1:7" ht="15">
      <c r="A535" s="84" t="s">
        <v>3033</v>
      </c>
      <c r="B535" s="84">
        <v>4</v>
      </c>
      <c r="C535" s="122">
        <v>0.016889247954678315</v>
      </c>
      <c r="D535" s="84" t="s">
        <v>2400</v>
      </c>
      <c r="E535" s="84" t="b">
        <v>0</v>
      </c>
      <c r="F535" s="84" t="b">
        <v>0</v>
      </c>
      <c r="G535" s="84" t="b">
        <v>0</v>
      </c>
    </row>
    <row r="536" spans="1:7" ht="15">
      <c r="A536" s="84" t="s">
        <v>263</v>
      </c>
      <c r="B536" s="84">
        <v>3</v>
      </c>
      <c r="C536" s="122">
        <v>0.007991946787539323</v>
      </c>
      <c r="D536" s="84" t="s">
        <v>2400</v>
      </c>
      <c r="E536" s="84" t="b">
        <v>0</v>
      </c>
      <c r="F536" s="84" t="b">
        <v>0</v>
      </c>
      <c r="G536" s="84" t="b">
        <v>0</v>
      </c>
    </row>
    <row r="537" spans="1:7" ht="15">
      <c r="A537" s="84" t="s">
        <v>3044</v>
      </c>
      <c r="B537" s="84">
        <v>3</v>
      </c>
      <c r="C537" s="122">
        <v>0.007991946787539323</v>
      </c>
      <c r="D537" s="84" t="s">
        <v>2400</v>
      </c>
      <c r="E537" s="84" t="b">
        <v>0</v>
      </c>
      <c r="F537" s="84" t="b">
        <v>0</v>
      </c>
      <c r="G537" s="84" t="b">
        <v>0</v>
      </c>
    </row>
    <row r="538" spans="1:7" ht="15">
      <c r="A538" s="84" t="s">
        <v>2582</v>
      </c>
      <c r="B538" s="84">
        <v>2</v>
      </c>
      <c r="C538" s="122">
        <v>0.008444623977339158</v>
      </c>
      <c r="D538" s="84" t="s">
        <v>2400</v>
      </c>
      <c r="E538" s="84" t="b">
        <v>0</v>
      </c>
      <c r="F538" s="84" t="b">
        <v>1</v>
      </c>
      <c r="G538" s="84" t="b">
        <v>0</v>
      </c>
    </row>
    <row r="539" spans="1:7" ht="15">
      <c r="A539" s="84" t="s">
        <v>3144</v>
      </c>
      <c r="B539" s="84">
        <v>2</v>
      </c>
      <c r="C539" s="122">
        <v>0.008444623977339158</v>
      </c>
      <c r="D539" s="84" t="s">
        <v>2400</v>
      </c>
      <c r="E539" s="84" t="b">
        <v>0</v>
      </c>
      <c r="F539" s="84" t="b">
        <v>0</v>
      </c>
      <c r="G539" s="84" t="b">
        <v>0</v>
      </c>
    </row>
    <row r="540" spans="1:7" ht="15">
      <c r="A540" s="84" t="s">
        <v>3248</v>
      </c>
      <c r="B540" s="84">
        <v>2</v>
      </c>
      <c r="C540" s="122">
        <v>0.008444623977339158</v>
      </c>
      <c r="D540" s="84" t="s">
        <v>2400</v>
      </c>
      <c r="E540" s="84" t="b">
        <v>0</v>
      </c>
      <c r="F540" s="84" t="b">
        <v>0</v>
      </c>
      <c r="G540" s="84" t="b">
        <v>0</v>
      </c>
    </row>
    <row r="541" spans="1:7" ht="15">
      <c r="A541" s="84" t="s">
        <v>3249</v>
      </c>
      <c r="B541" s="84">
        <v>2</v>
      </c>
      <c r="C541" s="122">
        <v>0.008444623977339158</v>
      </c>
      <c r="D541" s="84" t="s">
        <v>2400</v>
      </c>
      <c r="E541" s="84" t="b">
        <v>0</v>
      </c>
      <c r="F541" s="84" t="b">
        <v>0</v>
      </c>
      <c r="G541" s="84" t="b">
        <v>0</v>
      </c>
    </row>
    <row r="542" spans="1:7" ht="15">
      <c r="A542" s="84" t="s">
        <v>3143</v>
      </c>
      <c r="B542" s="84">
        <v>2</v>
      </c>
      <c r="C542" s="122">
        <v>0.008444623977339158</v>
      </c>
      <c r="D542" s="84" t="s">
        <v>2400</v>
      </c>
      <c r="E542" s="84" t="b">
        <v>0</v>
      </c>
      <c r="F542" s="84" t="b">
        <v>0</v>
      </c>
      <c r="G542" s="84" t="b">
        <v>0</v>
      </c>
    </row>
    <row r="543" spans="1:7" ht="15">
      <c r="A543" s="84" t="s">
        <v>3250</v>
      </c>
      <c r="B543" s="84">
        <v>2</v>
      </c>
      <c r="C543" s="122">
        <v>0.008444623977339158</v>
      </c>
      <c r="D543" s="84" t="s">
        <v>2400</v>
      </c>
      <c r="E543" s="84" t="b">
        <v>0</v>
      </c>
      <c r="F543" s="84" t="b">
        <v>0</v>
      </c>
      <c r="G543" s="84" t="b">
        <v>0</v>
      </c>
    </row>
    <row r="544" spans="1:7" ht="15">
      <c r="A544" s="84" t="s">
        <v>3087</v>
      </c>
      <c r="B544" s="84">
        <v>2</v>
      </c>
      <c r="C544" s="122">
        <v>0.008444623977339158</v>
      </c>
      <c r="D544" s="84" t="s">
        <v>2400</v>
      </c>
      <c r="E544" s="84" t="b">
        <v>0</v>
      </c>
      <c r="F544" s="84" t="b">
        <v>0</v>
      </c>
      <c r="G544" s="84" t="b">
        <v>0</v>
      </c>
    </row>
    <row r="545" spans="1:7" ht="15">
      <c r="A545" s="84" t="s">
        <v>3088</v>
      </c>
      <c r="B545" s="84">
        <v>2</v>
      </c>
      <c r="C545" s="122">
        <v>0.008444623977339158</v>
      </c>
      <c r="D545" s="84" t="s">
        <v>2400</v>
      </c>
      <c r="E545" s="84" t="b">
        <v>0</v>
      </c>
      <c r="F545" s="84" t="b">
        <v>0</v>
      </c>
      <c r="G545" s="84" t="b">
        <v>0</v>
      </c>
    </row>
    <row r="546" spans="1:7" ht="15">
      <c r="A546" s="84" t="s">
        <v>3030</v>
      </c>
      <c r="B546" s="84">
        <v>2</v>
      </c>
      <c r="C546" s="122">
        <v>0.008444623977339158</v>
      </c>
      <c r="D546" s="84" t="s">
        <v>2400</v>
      </c>
      <c r="E546" s="84" t="b">
        <v>0</v>
      </c>
      <c r="F546" s="84" t="b">
        <v>0</v>
      </c>
      <c r="G546" s="84" t="b">
        <v>0</v>
      </c>
    </row>
    <row r="547" spans="1:7" ht="15">
      <c r="A547" s="84" t="s">
        <v>3064</v>
      </c>
      <c r="B547" s="84">
        <v>2</v>
      </c>
      <c r="C547" s="122">
        <v>0.008444623977339158</v>
      </c>
      <c r="D547" s="84" t="s">
        <v>2400</v>
      </c>
      <c r="E547" s="84" t="b">
        <v>0</v>
      </c>
      <c r="F547" s="84" t="b">
        <v>0</v>
      </c>
      <c r="G547" s="84" t="b">
        <v>0</v>
      </c>
    </row>
    <row r="548" spans="1:7" ht="15">
      <c r="A548" s="84" t="s">
        <v>2557</v>
      </c>
      <c r="B548" s="84">
        <v>8</v>
      </c>
      <c r="C548" s="122">
        <v>0</v>
      </c>
      <c r="D548" s="84" t="s">
        <v>2401</v>
      </c>
      <c r="E548" s="84" t="b">
        <v>0</v>
      </c>
      <c r="F548" s="84" t="b">
        <v>0</v>
      </c>
      <c r="G548" s="84" t="b">
        <v>0</v>
      </c>
    </row>
    <row r="549" spans="1:7" ht="15">
      <c r="A549" s="84" t="s">
        <v>2558</v>
      </c>
      <c r="B549" s="84">
        <v>8</v>
      </c>
      <c r="C549" s="122">
        <v>0</v>
      </c>
      <c r="D549" s="84" t="s">
        <v>2401</v>
      </c>
      <c r="E549" s="84" t="b">
        <v>0</v>
      </c>
      <c r="F549" s="84" t="b">
        <v>0</v>
      </c>
      <c r="G549" s="84" t="b">
        <v>0</v>
      </c>
    </row>
    <row r="550" spans="1:7" ht="15">
      <c r="A550" s="84" t="s">
        <v>2559</v>
      </c>
      <c r="B550" s="84">
        <v>8</v>
      </c>
      <c r="C550" s="122">
        <v>0</v>
      </c>
      <c r="D550" s="84" t="s">
        <v>2401</v>
      </c>
      <c r="E550" s="84" t="b">
        <v>0</v>
      </c>
      <c r="F550" s="84" t="b">
        <v>0</v>
      </c>
      <c r="G550" s="84" t="b">
        <v>0</v>
      </c>
    </row>
    <row r="551" spans="1:7" ht="15">
      <c r="A551" s="84" t="s">
        <v>2560</v>
      </c>
      <c r="B551" s="84">
        <v>8</v>
      </c>
      <c r="C551" s="122">
        <v>0</v>
      </c>
      <c r="D551" s="84" t="s">
        <v>2401</v>
      </c>
      <c r="E551" s="84" t="b">
        <v>0</v>
      </c>
      <c r="F551" s="84" t="b">
        <v>0</v>
      </c>
      <c r="G551" s="84" t="b">
        <v>0</v>
      </c>
    </row>
    <row r="552" spans="1:7" ht="15">
      <c r="A552" s="84" t="s">
        <v>2561</v>
      </c>
      <c r="B552" s="84">
        <v>8</v>
      </c>
      <c r="C552" s="122">
        <v>0</v>
      </c>
      <c r="D552" s="84" t="s">
        <v>2401</v>
      </c>
      <c r="E552" s="84" t="b">
        <v>0</v>
      </c>
      <c r="F552" s="84" t="b">
        <v>0</v>
      </c>
      <c r="G552" s="84" t="b">
        <v>0</v>
      </c>
    </row>
    <row r="553" spans="1:7" ht="15">
      <c r="A553" s="84" t="s">
        <v>2562</v>
      </c>
      <c r="B553" s="84">
        <v>8</v>
      </c>
      <c r="C553" s="122">
        <v>0</v>
      </c>
      <c r="D553" s="84" t="s">
        <v>2401</v>
      </c>
      <c r="E553" s="84" t="b">
        <v>0</v>
      </c>
      <c r="F553" s="84" t="b">
        <v>0</v>
      </c>
      <c r="G553" s="84" t="b">
        <v>0</v>
      </c>
    </row>
    <row r="554" spans="1:7" ht="15">
      <c r="A554" s="84" t="s">
        <v>2563</v>
      </c>
      <c r="B554" s="84">
        <v>8</v>
      </c>
      <c r="C554" s="122">
        <v>0</v>
      </c>
      <c r="D554" s="84" t="s">
        <v>2401</v>
      </c>
      <c r="E554" s="84" t="b">
        <v>0</v>
      </c>
      <c r="F554" s="84" t="b">
        <v>0</v>
      </c>
      <c r="G554" s="84" t="b">
        <v>0</v>
      </c>
    </row>
    <row r="555" spans="1:7" ht="15">
      <c r="A555" s="84" t="s">
        <v>2564</v>
      </c>
      <c r="B555" s="84">
        <v>8</v>
      </c>
      <c r="C555" s="122">
        <v>0</v>
      </c>
      <c r="D555" s="84" t="s">
        <v>2401</v>
      </c>
      <c r="E555" s="84" t="b">
        <v>0</v>
      </c>
      <c r="F555" s="84" t="b">
        <v>0</v>
      </c>
      <c r="G555" s="84" t="b">
        <v>0</v>
      </c>
    </row>
    <row r="556" spans="1:7" ht="15">
      <c r="A556" s="84" t="s">
        <v>2565</v>
      </c>
      <c r="B556" s="84">
        <v>8</v>
      </c>
      <c r="C556" s="122">
        <v>0</v>
      </c>
      <c r="D556" s="84" t="s">
        <v>2401</v>
      </c>
      <c r="E556" s="84" t="b">
        <v>0</v>
      </c>
      <c r="F556" s="84" t="b">
        <v>0</v>
      </c>
      <c r="G556" s="84" t="b">
        <v>0</v>
      </c>
    </row>
    <row r="557" spans="1:7" ht="15">
      <c r="A557" s="84" t="s">
        <v>2566</v>
      </c>
      <c r="B557" s="84">
        <v>8</v>
      </c>
      <c r="C557" s="122">
        <v>0</v>
      </c>
      <c r="D557" s="84" t="s">
        <v>2401</v>
      </c>
      <c r="E557" s="84" t="b">
        <v>0</v>
      </c>
      <c r="F557" s="84" t="b">
        <v>0</v>
      </c>
      <c r="G557" s="84" t="b">
        <v>0</v>
      </c>
    </row>
    <row r="558" spans="1:7" ht="15">
      <c r="A558" s="84" t="s">
        <v>3037</v>
      </c>
      <c r="B558" s="84">
        <v>8</v>
      </c>
      <c r="C558" s="122">
        <v>0</v>
      </c>
      <c r="D558" s="84" t="s">
        <v>2401</v>
      </c>
      <c r="E558" s="84" t="b">
        <v>0</v>
      </c>
      <c r="F558" s="84" t="b">
        <v>0</v>
      </c>
      <c r="G558" s="84" t="b">
        <v>0</v>
      </c>
    </row>
    <row r="559" spans="1:7" ht="15">
      <c r="A559" s="84" t="s">
        <v>2537</v>
      </c>
      <c r="B559" s="84">
        <v>8</v>
      </c>
      <c r="C559" s="122">
        <v>0</v>
      </c>
      <c r="D559" s="84" t="s">
        <v>2401</v>
      </c>
      <c r="E559" s="84" t="b">
        <v>0</v>
      </c>
      <c r="F559" s="84" t="b">
        <v>0</v>
      </c>
      <c r="G559" s="84" t="b">
        <v>0</v>
      </c>
    </row>
    <row r="560" spans="1:7" ht="15">
      <c r="A560" s="84" t="s">
        <v>2538</v>
      </c>
      <c r="B560" s="84">
        <v>8</v>
      </c>
      <c r="C560" s="122">
        <v>0</v>
      </c>
      <c r="D560" s="84" t="s">
        <v>2401</v>
      </c>
      <c r="E560" s="84" t="b">
        <v>0</v>
      </c>
      <c r="F560" s="84" t="b">
        <v>0</v>
      </c>
      <c r="G560" s="84" t="b">
        <v>0</v>
      </c>
    </row>
    <row r="561" spans="1:7" ht="15">
      <c r="A561" s="84" t="s">
        <v>3046</v>
      </c>
      <c r="B561" s="84">
        <v>8</v>
      </c>
      <c r="C561" s="122">
        <v>0</v>
      </c>
      <c r="D561" s="84" t="s">
        <v>2401</v>
      </c>
      <c r="E561" s="84" t="b">
        <v>0</v>
      </c>
      <c r="F561" s="84" t="b">
        <v>0</v>
      </c>
      <c r="G561" s="84" t="b">
        <v>0</v>
      </c>
    </row>
    <row r="562" spans="1:7" ht="15">
      <c r="A562" s="84" t="s">
        <v>2539</v>
      </c>
      <c r="B562" s="84">
        <v>8</v>
      </c>
      <c r="C562" s="122">
        <v>0</v>
      </c>
      <c r="D562" s="84" t="s">
        <v>2401</v>
      </c>
      <c r="E562" s="84" t="b">
        <v>0</v>
      </c>
      <c r="F562" s="84" t="b">
        <v>0</v>
      </c>
      <c r="G562" s="84" t="b">
        <v>0</v>
      </c>
    </row>
    <row r="563" spans="1:7" ht="15">
      <c r="A563" s="84" t="s">
        <v>3034</v>
      </c>
      <c r="B563" s="84">
        <v>8</v>
      </c>
      <c r="C563" s="122">
        <v>0</v>
      </c>
      <c r="D563" s="84" t="s">
        <v>2401</v>
      </c>
      <c r="E563" s="84" t="b">
        <v>0</v>
      </c>
      <c r="F563" s="84" t="b">
        <v>0</v>
      </c>
      <c r="G563" s="84" t="b">
        <v>0</v>
      </c>
    </row>
    <row r="564" spans="1:7" ht="15">
      <c r="A564" s="84" t="s">
        <v>3040</v>
      </c>
      <c r="B564" s="84">
        <v>8</v>
      </c>
      <c r="C564" s="122">
        <v>0</v>
      </c>
      <c r="D564" s="84" t="s">
        <v>2401</v>
      </c>
      <c r="E564" s="84" t="b">
        <v>0</v>
      </c>
      <c r="F564" s="84" t="b">
        <v>0</v>
      </c>
      <c r="G564" s="84" t="b">
        <v>0</v>
      </c>
    </row>
    <row r="565" spans="1:7" ht="15">
      <c r="A565" s="84" t="s">
        <v>3053</v>
      </c>
      <c r="B565" s="84">
        <v>8</v>
      </c>
      <c r="C565" s="122">
        <v>0</v>
      </c>
      <c r="D565" s="84" t="s">
        <v>2401</v>
      </c>
      <c r="E565" s="84" t="b">
        <v>0</v>
      </c>
      <c r="F565" s="84" t="b">
        <v>0</v>
      </c>
      <c r="G565" s="84" t="b">
        <v>0</v>
      </c>
    </row>
    <row r="566" spans="1:7" ht="15">
      <c r="A566" s="84" t="s">
        <v>3041</v>
      </c>
      <c r="B566" s="84">
        <v>8</v>
      </c>
      <c r="C566" s="122">
        <v>0</v>
      </c>
      <c r="D566" s="84" t="s">
        <v>2401</v>
      </c>
      <c r="E566" s="84" t="b">
        <v>0</v>
      </c>
      <c r="F566" s="84" t="b">
        <v>0</v>
      </c>
      <c r="G566" s="84" t="b">
        <v>0</v>
      </c>
    </row>
    <row r="567" spans="1:7" ht="15">
      <c r="A567" s="84" t="s">
        <v>3054</v>
      </c>
      <c r="B567" s="84">
        <v>8</v>
      </c>
      <c r="C567" s="122">
        <v>0</v>
      </c>
      <c r="D567" s="84" t="s">
        <v>2401</v>
      </c>
      <c r="E567" s="84" t="b">
        <v>0</v>
      </c>
      <c r="F567" s="84" t="b">
        <v>0</v>
      </c>
      <c r="G567" s="84" t="b">
        <v>0</v>
      </c>
    </row>
    <row r="568" spans="1:7" ht="15">
      <c r="A568" s="84" t="s">
        <v>2505</v>
      </c>
      <c r="B568" s="84">
        <v>8</v>
      </c>
      <c r="C568" s="122">
        <v>0</v>
      </c>
      <c r="D568" s="84" t="s">
        <v>2401</v>
      </c>
      <c r="E568" s="84" t="b">
        <v>0</v>
      </c>
      <c r="F568" s="84" t="b">
        <v>0</v>
      </c>
      <c r="G568" s="84" t="b">
        <v>0</v>
      </c>
    </row>
    <row r="569" spans="1:7" ht="15">
      <c r="A569" s="84" t="s">
        <v>3033</v>
      </c>
      <c r="B569" s="84">
        <v>8</v>
      </c>
      <c r="C569" s="122">
        <v>0</v>
      </c>
      <c r="D569" s="84" t="s">
        <v>2401</v>
      </c>
      <c r="E569" s="84" t="b">
        <v>0</v>
      </c>
      <c r="F569" s="84" t="b">
        <v>0</v>
      </c>
      <c r="G569" s="84" t="b">
        <v>0</v>
      </c>
    </row>
    <row r="570" spans="1:7" ht="15">
      <c r="A570" s="84" t="s">
        <v>296</v>
      </c>
      <c r="B570" s="84">
        <v>7</v>
      </c>
      <c r="C570" s="122">
        <v>0.0022182711958677985</v>
      </c>
      <c r="D570" s="84" t="s">
        <v>2401</v>
      </c>
      <c r="E570" s="84" t="b">
        <v>0</v>
      </c>
      <c r="F570" s="84" t="b">
        <v>0</v>
      </c>
      <c r="G570" s="84" t="b">
        <v>0</v>
      </c>
    </row>
    <row r="571" spans="1:7" ht="15">
      <c r="A571" s="84" t="s">
        <v>2568</v>
      </c>
      <c r="B571" s="84">
        <v>7</v>
      </c>
      <c r="C571" s="122">
        <v>0</v>
      </c>
      <c r="D571" s="84" t="s">
        <v>2402</v>
      </c>
      <c r="E571" s="84" t="b">
        <v>0</v>
      </c>
      <c r="F571" s="84" t="b">
        <v>0</v>
      </c>
      <c r="G571" s="84" t="b">
        <v>0</v>
      </c>
    </row>
    <row r="572" spans="1:7" ht="15">
      <c r="A572" s="84" t="s">
        <v>371</v>
      </c>
      <c r="B572" s="84">
        <v>7</v>
      </c>
      <c r="C572" s="122">
        <v>0</v>
      </c>
      <c r="D572" s="84" t="s">
        <v>2402</v>
      </c>
      <c r="E572" s="84" t="b">
        <v>0</v>
      </c>
      <c r="F572" s="84" t="b">
        <v>0</v>
      </c>
      <c r="G572" s="84" t="b">
        <v>0</v>
      </c>
    </row>
    <row r="573" spans="1:7" ht="15">
      <c r="A573" s="84" t="s">
        <v>2569</v>
      </c>
      <c r="B573" s="84">
        <v>7</v>
      </c>
      <c r="C573" s="122">
        <v>0</v>
      </c>
      <c r="D573" s="84" t="s">
        <v>2402</v>
      </c>
      <c r="E573" s="84" t="b">
        <v>0</v>
      </c>
      <c r="F573" s="84" t="b">
        <v>0</v>
      </c>
      <c r="G573" s="84" t="b">
        <v>0</v>
      </c>
    </row>
    <row r="574" spans="1:7" ht="15">
      <c r="A574" s="84" t="s">
        <v>2570</v>
      </c>
      <c r="B574" s="84">
        <v>7</v>
      </c>
      <c r="C574" s="122">
        <v>0</v>
      </c>
      <c r="D574" s="84" t="s">
        <v>2402</v>
      </c>
      <c r="E574" s="84" t="b">
        <v>0</v>
      </c>
      <c r="F574" s="84" t="b">
        <v>0</v>
      </c>
      <c r="G574" s="84" t="b">
        <v>0</v>
      </c>
    </row>
    <row r="575" spans="1:7" ht="15">
      <c r="A575" s="84" t="s">
        <v>2571</v>
      </c>
      <c r="B575" s="84">
        <v>7</v>
      </c>
      <c r="C575" s="122">
        <v>0</v>
      </c>
      <c r="D575" s="84" t="s">
        <v>2402</v>
      </c>
      <c r="E575" s="84" t="b">
        <v>0</v>
      </c>
      <c r="F575" s="84" t="b">
        <v>0</v>
      </c>
      <c r="G575" s="84" t="b">
        <v>0</v>
      </c>
    </row>
    <row r="576" spans="1:7" ht="15">
      <c r="A576" s="84" t="s">
        <v>2572</v>
      </c>
      <c r="B576" s="84">
        <v>7</v>
      </c>
      <c r="C576" s="122">
        <v>0</v>
      </c>
      <c r="D576" s="84" t="s">
        <v>2402</v>
      </c>
      <c r="E576" s="84" t="b">
        <v>0</v>
      </c>
      <c r="F576" s="84" t="b">
        <v>0</v>
      </c>
      <c r="G576" s="84" t="b">
        <v>0</v>
      </c>
    </row>
    <row r="577" spans="1:7" ht="15">
      <c r="A577" s="84" t="s">
        <v>2573</v>
      </c>
      <c r="B577" s="84">
        <v>7</v>
      </c>
      <c r="C577" s="122">
        <v>0</v>
      </c>
      <c r="D577" s="84" t="s">
        <v>2402</v>
      </c>
      <c r="E577" s="84" t="b">
        <v>0</v>
      </c>
      <c r="F577" s="84" t="b">
        <v>0</v>
      </c>
      <c r="G577" s="84" t="b">
        <v>0</v>
      </c>
    </row>
    <row r="578" spans="1:7" ht="15">
      <c r="A578" s="84" t="s">
        <v>2574</v>
      </c>
      <c r="B578" s="84">
        <v>7</v>
      </c>
      <c r="C578" s="122">
        <v>0</v>
      </c>
      <c r="D578" s="84" t="s">
        <v>2402</v>
      </c>
      <c r="E578" s="84" t="b">
        <v>0</v>
      </c>
      <c r="F578" s="84" t="b">
        <v>0</v>
      </c>
      <c r="G578" s="84" t="b">
        <v>0</v>
      </c>
    </row>
    <row r="579" spans="1:7" ht="15">
      <c r="A579" s="84" t="s">
        <v>2542</v>
      </c>
      <c r="B579" s="84">
        <v>7</v>
      </c>
      <c r="C579" s="122">
        <v>0</v>
      </c>
      <c r="D579" s="84" t="s">
        <v>2402</v>
      </c>
      <c r="E579" s="84" t="b">
        <v>0</v>
      </c>
      <c r="F579" s="84" t="b">
        <v>0</v>
      </c>
      <c r="G579" s="84" t="b">
        <v>0</v>
      </c>
    </row>
    <row r="580" spans="1:7" ht="15">
      <c r="A580" s="84" t="s">
        <v>2575</v>
      </c>
      <c r="B580" s="84">
        <v>7</v>
      </c>
      <c r="C580" s="122">
        <v>0</v>
      </c>
      <c r="D580" s="84" t="s">
        <v>2402</v>
      </c>
      <c r="E580" s="84" t="b">
        <v>0</v>
      </c>
      <c r="F580" s="84" t="b">
        <v>0</v>
      </c>
      <c r="G580" s="84" t="b">
        <v>0</v>
      </c>
    </row>
    <row r="581" spans="1:7" ht="15">
      <c r="A581" s="84" t="s">
        <v>3051</v>
      </c>
      <c r="B581" s="84">
        <v>7</v>
      </c>
      <c r="C581" s="122">
        <v>0</v>
      </c>
      <c r="D581" s="84" t="s">
        <v>2402</v>
      </c>
      <c r="E581" s="84" t="b">
        <v>0</v>
      </c>
      <c r="F581" s="84" t="b">
        <v>0</v>
      </c>
      <c r="G581" s="84" t="b">
        <v>0</v>
      </c>
    </row>
    <row r="582" spans="1:7" ht="15">
      <c r="A582" s="84" t="s">
        <v>3044</v>
      </c>
      <c r="B582" s="84">
        <v>7</v>
      </c>
      <c r="C582" s="122">
        <v>0</v>
      </c>
      <c r="D582" s="84" t="s">
        <v>2402</v>
      </c>
      <c r="E582" s="84" t="b">
        <v>0</v>
      </c>
      <c r="F582" s="84" t="b">
        <v>0</v>
      </c>
      <c r="G582" s="84" t="b">
        <v>0</v>
      </c>
    </row>
    <row r="583" spans="1:7" ht="15">
      <c r="A583" s="84" t="s">
        <v>3055</v>
      </c>
      <c r="B583" s="84">
        <v>7</v>
      </c>
      <c r="C583" s="122">
        <v>0</v>
      </c>
      <c r="D583" s="84" t="s">
        <v>2402</v>
      </c>
      <c r="E583" s="84" t="b">
        <v>0</v>
      </c>
      <c r="F583" s="84" t="b">
        <v>0</v>
      </c>
      <c r="G583" s="84" t="b">
        <v>0</v>
      </c>
    </row>
    <row r="584" spans="1:7" ht="15">
      <c r="A584" s="84" t="s">
        <v>3030</v>
      </c>
      <c r="B584" s="84">
        <v>7</v>
      </c>
      <c r="C584" s="122">
        <v>0</v>
      </c>
      <c r="D584" s="84" t="s">
        <v>2402</v>
      </c>
      <c r="E584" s="84" t="b">
        <v>0</v>
      </c>
      <c r="F584" s="84" t="b">
        <v>0</v>
      </c>
      <c r="G584" s="84" t="b">
        <v>0</v>
      </c>
    </row>
    <row r="585" spans="1:7" ht="15">
      <c r="A585" s="84" t="s">
        <v>2537</v>
      </c>
      <c r="B585" s="84">
        <v>7</v>
      </c>
      <c r="C585" s="122">
        <v>0</v>
      </c>
      <c r="D585" s="84" t="s">
        <v>2402</v>
      </c>
      <c r="E585" s="84" t="b">
        <v>0</v>
      </c>
      <c r="F585" s="84" t="b">
        <v>0</v>
      </c>
      <c r="G585" s="84" t="b">
        <v>0</v>
      </c>
    </row>
    <row r="586" spans="1:7" ht="15">
      <c r="A586" s="84" t="s">
        <v>285</v>
      </c>
      <c r="B586" s="84">
        <v>6</v>
      </c>
      <c r="C586" s="122">
        <v>0.0035546967945458345</v>
      </c>
      <c r="D586" s="84" t="s">
        <v>2402</v>
      </c>
      <c r="E586" s="84" t="b">
        <v>0</v>
      </c>
      <c r="F586" s="84" t="b">
        <v>0</v>
      </c>
      <c r="G586" s="84" t="b">
        <v>0</v>
      </c>
    </row>
    <row r="587" spans="1:7" ht="15">
      <c r="A587" s="84" t="s">
        <v>377</v>
      </c>
      <c r="B587" s="84">
        <v>2</v>
      </c>
      <c r="C587" s="122">
        <v>0</v>
      </c>
      <c r="D587" s="84" t="s">
        <v>2403</v>
      </c>
      <c r="E587" s="84" t="b">
        <v>0</v>
      </c>
      <c r="F587" s="84" t="b">
        <v>0</v>
      </c>
      <c r="G587" s="84" t="b">
        <v>0</v>
      </c>
    </row>
    <row r="588" spans="1:7" ht="15">
      <c r="A588" s="84" t="s">
        <v>281</v>
      </c>
      <c r="B588" s="84">
        <v>2</v>
      </c>
      <c r="C588" s="122">
        <v>0</v>
      </c>
      <c r="D588" s="84" t="s">
        <v>2403</v>
      </c>
      <c r="E588" s="84" t="b">
        <v>0</v>
      </c>
      <c r="F588" s="84" t="b">
        <v>0</v>
      </c>
      <c r="G588" s="84" t="b">
        <v>0</v>
      </c>
    </row>
    <row r="589" spans="1:7" ht="15">
      <c r="A589" s="84" t="s">
        <v>376</v>
      </c>
      <c r="B589" s="84">
        <v>2</v>
      </c>
      <c r="C589" s="122">
        <v>0</v>
      </c>
      <c r="D589" s="84" t="s">
        <v>2403</v>
      </c>
      <c r="E589" s="84" t="b">
        <v>0</v>
      </c>
      <c r="F589" s="84" t="b">
        <v>0</v>
      </c>
      <c r="G589" s="84" t="b">
        <v>0</v>
      </c>
    </row>
    <row r="590" spans="1:7" ht="15">
      <c r="A590" s="84" t="s">
        <v>375</v>
      </c>
      <c r="B590" s="84">
        <v>2</v>
      </c>
      <c r="C590" s="122">
        <v>0</v>
      </c>
      <c r="D590" s="84" t="s">
        <v>2403</v>
      </c>
      <c r="E590" s="84" t="b">
        <v>0</v>
      </c>
      <c r="F590" s="84" t="b">
        <v>0</v>
      </c>
      <c r="G590" s="84" t="b">
        <v>0</v>
      </c>
    </row>
    <row r="591" spans="1:7" ht="15">
      <c r="A591" s="84" t="s">
        <v>374</v>
      </c>
      <c r="B591" s="84">
        <v>2</v>
      </c>
      <c r="C591" s="122">
        <v>0</v>
      </c>
      <c r="D591" s="84" t="s">
        <v>2403</v>
      </c>
      <c r="E591" s="84" t="b">
        <v>0</v>
      </c>
      <c r="F591" s="84" t="b">
        <v>0</v>
      </c>
      <c r="G591" s="84" t="b">
        <v>0</v>
      </c>
    </row>
    <row r="592" spans="1:7" ht="15">
      <c r="A592" s="84" t="s">
        <v>373</v>
      </c>
      <c r="B592" s="84">
        <v>2</v>
      </c>
      <c r="C592" s="122">
        <v>0</v>
      </c>
      <c r="D592" s="84" t="s">
        <v>2403</v>
      </c>
      <c r="E592" s="84" t="b">
        <v>0</v>
      </c>
      <c r="F592" s="84" t="b">
        <v>0</v>
      </c>
      <c r="G592" s="84" t="b">
        <v>0</v>
      </c>
    </row>
    <row r="593" spans="1:7" ht="15">
      <c r="A593" s="84" t="s">
        <v>372</v>
      </c>
      <c r="B593" s="84">
        <v>2</v>
      </c>
      <c r="C593" s="122">
        <v>0</v>
      </c>
      <c r="D593" s="84" t="s">
        <v>2403</v>
      </c>
      <c r="E593" s="84" t="b">
        <v>0</v>
      </c>
      <c r="F593" s="84" t="b">
        <v>0</v>
      </c>
      <c r="G593" s="84" t="b">
        <v>0</v>
      </c>
    </row>
    <row r="594" spans="1:7" ht="15">
      <c r="A594" s="84" t="s">
        <v>2577</v>
      </c>
      <c r="B594" s="84">
        <v>2</v>
      </c>
      <c r="C594" s="122">
        <v>0</v>
      </c>
      <c r="D594" s="84" t="s">
        <v>2403</v>
      </c>
      <c r="E594" s="84" t="b">
        <v>0</v>
      </c>
      <c r="F594" s="84" t="b">
        <v>0</v>
      </c>
      <c r="G594" s="84" t="b">
        <v>0</v>
      </c>
    </row>
    <row r="595" spans="1:7" ht="15">
      <c r="A595" s="84" t="s">
        <v>2578</v>
      </c>
      <c r="B595" s="84">
        <v>2</v>
      </c>
      <c r="C595" s="122">
        <v>0</v>
      </c>
      <c r="D595" s="84" t="s">
        <v>2403</v>
      </c>
      <c r="E595" s="84" t="b">
        <v>0</v>
      </c>
      <c r="F595" s="84" t="b">
        <v>0</v>
      </c>
      <c r="G595" s="84" t="b">
        <v>0</v>
      </c>
    </row>
    <row r="596" spans="1:7" ht="15">
      <c r="A596" s="84" t="s">
        <v>2579</v>
      </c>
      <c r="B596" s="84">
        <v>2</v>
      </c>
      <c r="C596" s="122">
        <v>0</v>
      </c>
      <c r="D596" s="84" t="s">
        <v>2403</v>
      </c>
      <c r="E596" s="84" t="b">
        <v>0</v>
      </c>
      <c r="F596" s="84" t="b">
        <v>0</v>
      </c>
      <c r="G596" s="84" t="b">
        <v>0</v>
      </c>
    </row>
    <row r="597" spans="1:7" ht="15">
      <c r="A597" s="84" t="s">
        <v>3227</v>
      </c>
      <c r="B597" s="84">
        <v>2</v>
      </c>
      <c r="C597" s="122">
        <v>0</v>
      </c>
      <c r="D597" s="84" t="s">
        <v>2403</v>
      </c>
      <c r="E597" s="84" t="b">
        <v>0</v>
      </c>
      <c r="F597" s="84" t="b">
        <v>0</v>
      </c>
      <c r="G597" s="84" t="b">
        <v>0</v>
      </c>
    </row>
    <row r="598" spans="1:7" ht="15">
      <c r="A598" s="84" t="s">
        <v>2581</v>
      </c>
      <c r="B598" s="84">
        <v>10</v>
      </c>
      <c r="C598" s="122">
        <v>0.012706785711151131</v>
      </c>
      <c r="D598" s="84" t="s">
        <v>2404</v>
      </c>
      <c r="E598" s="84" t="b">
        <v>0</v>
      </c>
      <c r="F598" s="84" t="b">
        <v>0</v>
      </c>
      <c r="G598" s="84" t="b">
        <v>0</v>
      </c>
    </row>
    <row r="599" spans="1:7" ht="15">
      <c r="A599" s="84" t="s">
        <v>628</v>
      </c>
      <c r="B599" s="84">
        <v>8</v>
      </c>
      <c r="C599" s="122">
        <v>0</v>
      </c>
      <c r="D599" s="84" t="s">
        <v>2404</v>
      </c>
      <c r="E599" s="84" t="b">
        <v>0</v>
      </c>
      <c r="F599" s="84" t="b">
        <v>0</v>
      </c>
      <c r="G599" s="84" t="b">
        <v>0</v>
      </c>
    </row>
    <row r="600" spans="1:7" ht="15">
      <c r="A600" s="84" t="s">
        <v>2582</v>
      </c>
      <c r="B600" s="84">
        <v>5</v>
      </c>
      <c r="C600" s="122">
        <v>0.0063533928555755655</v>
      </c>
      <c r="D600" s="84" t="s">
        <v>2404</v>
      </c>
      <c r="E600" s="84" t="b">
        <v>0</v>
      </c>
      <c r="F600" s="84" t="b">
        <v>1</v>
      </c>
      <c r="G600" s="84" t="b">
        <v>0</v>
      </c>
    </row>
    <row r="601" spans="1:7" ht="15">
      <c r="A601" s="84" t="s">
        <v>2583</v>
      </c>
      <c r="B601" s="84">
        <v>5</v>
      </c>
      <c r="C601" s="122">
        <v>0.0063533928555755655</v>
      </c>
      <c r="D601" s="84" t="s">
        <v>2404</v>
      </c>
      <c r="E601" s="84" t="b">
        <v>0</v>
      </c>
      <c r="F601" s="84" t="b">
        <v>0</v>
      </c>
      <c r="G601" s="84" t="b">
        <v>0</v>
      </c>
    </row>
    <row r="602" spans="1:7" ht="15">
      <c r="A602" s="84" t="s">
        <v>2578</v>
      </c>
      <c r="B602" s="84">
        <v>5</v>
      </c>
      <c r="C602" s="122">
        <v>0.0063533928555755655</v>
      </c>
      <c r="D602" s="84" t="s">
        <v>2404</v>
      </c>
      <c r="E602" s="84" t="b">
        <v>0</v>
      </c>
      <c r="F602" s="84" t="b">
        <v>0</v>
      </c>
      <c r="G602" s="84" t="b">
        <v>0</v>
      </c>
    </row>
    <row r="603" spans="1:7" ht="15">
      <c r="A603" s="84" t="s">
        <v>2584</v>
      </c>
      <c r="B603" s="84">
        <v>5</v>
      </c>
      <c r="C603" s="122">
        <v>0.0063533928555755655</v>
      </c>
      <c r="D603" s="84" t="s">
        <v>2404</v>
      </c>
      <c r="E603" s="84" t="b">
        <v>1</v>
      </c>
      <c r="F603" s="84" t="b">
        <v>0</v>
      </c>
      <c r="G603" s="84" t="b">
        <v>0</v>
      </c>
    </row>
    <row r="604" spans="1:7" ht="15">
      <c r="A604" s="84" t="s">
        <v>2585</v>
      </c>
      <c r="B604" s="84">
        <v>5</v>
      </c>
      <c r="C604" s="122">
        <v>0.0063533928555755655</v>
      </c>
      <c r="D604" s="84" t="s">
        <v>2404</v>
      </c>
      <c r="E604" s="84" t="b">
        <v>1</v>
      </c>
      <c r="F604" s="84" t="b">
        <v>0</v>
      </c>
      <c r="G604" s="84" t="b">
        <v>0</v>
      </c>
    </row>
    <row r="605" spans="1:7" ht="15">
      <c r="A605" s="84" t="s">
        <v>2586</v>
      </c>
      <c r="B605" s="84">
        <v>5</v>
      </c>
      <c r="C605" s="122">
        <v>0.0063533928555755655</v>
      </c>
      <c r="D605" s="84" t="s">
        <v>2404</v>
      </c>
      <c r="E605" s="84" t="b">
        <v>0</v>
      </c>
      <c r="F605" s="84" t="b">
        <v>0</v>
      </c>
      <c r="G605" s="84" t="b">
        <v>0</v>
      </c>
    </row>
    <row r="606" spans="1:7" ht="15">
      <c r="A606" s="84" t="s">
        <v>2587</v>
      </c>
      <c r="B606" s="84">
        <v>5</v>
      </c>
      <c r="C606" s="122">
        <v>0.0063533928555755655</v>
      </c>
      <c r="D606" s="84" t="s">
        <v>2404</v>
      </c>
      <c r="E606" s="84" t="b">
        <v>0</v>
      </c>
      <c r="F606" s="84" t="b">
        <v>0</v>
      </c>
      <c r="G606" s="84" t="b">
        <v>0</v>
      </c>
    </row>
    <row r="607" spans="1:7" ht="15">
      <c r="A607" s="84" t="s">
        <v>319</v>
      </c>
      <c r="B607" s="84">
        <v>4</v>
      </c>
      <c r="C607" s="122">
        <v>0.008453497345610241</v>
      </c>
      <c r="D607" s="84" t="s">
        <v>2404</v>
      </c>
      <c r="E607" s="84" t="b">
        <v>0</v>
      </c>
      <c r="F607" s="84" t="b">
        <v>0</v>
      </c>
      <c r="G607" s="84" t="b">
        <v>0</v>
      </c>
    </row>
    <row r="608" spans="1:7" ht="15">
      <c r="A608" s="84" t="s">
        <v>3086</v>
      </c>
      <c r="B608" s="84">
        <v>4</v>
      </c>
      <c r="C608" s="122">
        <v>0.008453497345610241</v>
      </c>
      <c r="D608" s="84" t="s">
        <v>2404</v>
      </c>
      <c r="E608" s="84" t="b">
        <v>0</v>
      </c>
      <c r="F608" s="84" t="b">
        <v>0</v>
      </c>
      <c r="G608" s="84" t="b">
        <v>0</v>
      </c>
    </row>
    <row r="609" spans="1:7" ht="15">
      <c r="A609" s="84" t="s">
        <v>2537</v>
      </c>
      <c r="B609" s="84">
        <v>3</v>
      </c>
      <c r="C609" s="122">
        <v>0.00959939439898942</v>
      </c>
      <c r="D609" s="84" t="s">
        <v>2404</v>
      </c>
      <c r="E609" s="84" t="b">
        <v>0</v>
      </c>
      <c r="F609" s="84" t="b">
        <v>0</v>
      </c>
      <c r="G609" s="84" t="b">
        <v>0</v>
      </c>
    </row>
    <row r="610" spans="1:7" ht="15">
      <c r="A610" s="84" t="s">
        <v>2538</v>
      </c>
      <c r="B610" s="84">
        <v>3</v>
      </c>
      <c r="C610" s="122">
        <v>0.00959939439898942</v>
      </c>
      <c r="D610" s="84" t="s">
        <v>2404</v>
      </c>
      <c r="E610" s="84" t="b">
        <v>0</v>
      </c>
      <c r="F610" s="84" t="b">
        <v>0</v>
      </c>
      <c r="G610" s="84" t="b">
        <v>0</v>
      </c>
    </row>
    <row r="611" spans="1:7" ht="15">
      <c r="A611" s="84" t="s">
        <v>629</v>
      </c>
      <c r="B611" s="84">
        <v>2</v>
      </c>
      <c r="C611" s="122">
        <v>0.009462052945222186</v>
      </c>
      <c r="D611" s="84" t="s">
        <v>2404</v>
      </c>
      <c r="E611" s="84" t="b">
        <v>0</v>
      </c>
      <c r="F611" s="84" t="b">
        <v>0</v>
      </c>
      <c r="G611" s="84" t="b">
        <v>0</v>
      </c>
    </row>
    <row r="612" spans="1:7" ht="15">
      <c r="A612" s="84" t="s">
        <v>3190</v>
      </c>
      <c r="B612" s="84">
        <v>2</v>
      </c>
      <c r="C612" s="122">
        <v>0.01469735721763925</v>
      </c>
      <c r="D612" s="84" t="s">
        <v>2404</v>
      </c>
      <c r="E612" s="84" t="b">
        <v>0</v>
      </c>
      <c r="F612" s="84" t="b">
        <v>0</v>
      </c>
      <c r="G612" s="84" t="b">
        <v>0</v>
      </c>
    </row>
    <row r="613" spans="1:7" ht="15">
      <c r="A613" s="84" t="s">
        <v>3191</v>
      </c>
      <c r="B613" s="84">
        <v>2</v>
      </c>
      <c r="C613" s="122">
        <v>0.01469735721763925</v>
      </c>
      <c r="D613" s="84" t="s">
        <v>2404</v>
      </c>
      <c r="E613" s="84" t="b">
        <v>0</v>
      </c>
      <c r="F613" s="84" t="b">
        <v>0</v>
      </c>
      <c r="G613" s="84" t="b">
        <v>0</v>
      </c>
    </row>
    <row r="614" spans="1:7" ht="15">
      <c r="A614" s="84" t="s">
        <v>2589</v>
      </c>
      <c r="B614" s="84">
        <v>2</v>
      </c>
      <c r="C614" s="122">
        <v>0</v>
      </c>
      <c r="D614" s="84" t="s">
        <v>2405</v>
      </c>
      <c r="E614" s="84" t="b">
        <v>0</v>
      </c>
      <c r="F614" s="84" t="b">
        <v>0</v>
      </c>
      <c r="G614" s="84" t="b">
        <v>0</v>
      </c>
    </row>
    <row r="615" spans="1:7" ht="15">
      <c r="A615" s="84" t="s">
        <v>2537</v>
      </c>
      <c r="B615" s="84">
        <v>31</v>
      </c>
      <c r="C615" s="122">
        <v>0</v>
      </c>
      <c r="D615" s="84" t="s">
        <v>2406</v>
      </c>
      <c r="E615" s="84" t="b">
        <v>0</v>
      </c>
      <c r="F615" s="84" t="b">
        <v>0</v>
      </c>
      <c r="G615" s="84" t="b">
        <v>0</v>
      </c>
    </row>
    <row r="616" spans="1:7" ht="15">
      <c r="A616" s="84" t="s">
        <v>2538</v>
      </c>
      <c r="B616" s="84">
        <v>31</v>
      </c>
      <c r="C616" s="122">
        <v>0</v>
      </c>
      <c r="D616" s="84" t="s">
        <v>2406</v>
      </c>
      <c r="E616" s="84" t="b">
        <v>0</v>
      </c>
      <c r="F616" s="84" t="b">
        <v>0</v>
      </c>
      <c r="G616" s="84" t="b">
        <v>0</v>
      </c>
    </row>
    <row r="617" spans="1:7" ht="15">
      <c r="A617" s="84" t="s">
        <v>378</v>
      </c>
      <c r="B617" s="84">
        <v>2</v>
      </c>
      <c r="C617" s="122">
        <v>0.0037466225330996007</v>
      </c>
      <c r="D617" s="84" t="s">
        <v>2406</v>
      </c>
      <c r="E617" s="84" t="b">
        <v>0</v>
      </c>
      <c r="F617" s="84" t="b">
        <v>0</v>
      </c>
      <c r="G617" s="84" t="b">
        <v>0</v>
      </c>
    </row>
    <row r="618" spans="1:7" ht="15">
      <c r="A618" s="84" t="s">
        <v>343</v>
      </c>
      <c r="B618" s="84">
        <v>2</v>
      </c>
      <c r="C618" s="122">
        <v>0.0037466225330996007</v>
      </c>
      <c r="D618" s="84" t="s">
        <v>2406</v>
      </c>
      <c r="E618" s="84" t="b">
        <v>0</v>
      </c>
      <c r="F618" s="84" t="b">
        <v>0</v>
      </c>
      <c r="G618" s="84" t="b">
        <v>0</v>
      </c>
    </row>
    <row r="619" spans="1:7" ht="15">
      <c r="A619" s="84" t="s">
        <v>2592</v>
      </c>
      <c r="B619" s="84">
        <v>2</v>
      </c>
      <c r="C619" s="122">
        <v>0</v>
      </c>
      <c r="D619" s="84" t="s">
        <v>2407</v>
      </c>
      <c r="E619" s="84" t="b">
        <v>1</v>
      </c>
      <c r="F619" s="84" t="b">
        <v>0</v>
      </c>
      <c r="G619" s="84" t="b">
        <v>0</v>
      </c>
    </row>
    <row r="620" spans="1:7" ht="15">
      <c r="A620" s="84" t="s">
        <v>358</v>
      </c>
      <c r="B620" s="84">
        <v>2</v>
      </c>
      <c r="C620" s="122">
        <v>0</v>
      </c>
      <c r="D620" s="84" t="s">
        <v>2407</v>
      </c>
      <c r="E620" s="84" t="b">
        <v>0</v>
      </c>
      <c r="F620" s="84" t="b">
        <v>0</v>
      </c>
      <c r="G620" s="84" t="b">
        <v>0</v>
      </c>
    </row>
    <row r="621" spans="1:7" ht="15">
      <c r="A621" s="84" t="s">
        <v>2593</v>
      </c>
      <c r="B621" s="84">
        <v>2</v>
      </c>
      <c r="C621" s="122">
        <v>0</v>
      </c>
      <c r="D621" s="84" t="s">
        <v>2407</v>
      </c>
      <c r="E621" s="84" t="b">
        <v>1</v>
      </c>
      <c r="F621" s="84" t="b">
        <v>0</v>
      </c>
      <c r="G621" s="84" t="b">
        <v>0</v>
      </c>
    </row>
    <row r="622" spans="1:7" ht="15">
      <c r="A622" s="84" t="s">
        <v>2594</v>
      </c>
      <c r="B622" s="84">
        <v>2</v>
      </c>
      <c r="C622" s="122">
        <v>0</v>
      </c>
      <c r="D622" s="84" t="s">
        <v>2407</v>
      </c>
      <c r="E622" s="84" t="b">
        <v>0</v>
      </c>
      <c r="F622" s="84" t="b">
        <v>0</v>
      </c>
      <c r="G622" s="84" t="b">
        <v>0</v>
      </c>
    </row>
    <row r="623" spans="1:7" ht="15">
      <c r="A623" s="84" t="s">
        <v>2595</v>
      </c>
      <c r="B623" s="84">
        <v>2</v>
      </c>
      <c r="C623" s="122">
        <v>0</v>
      </c>
      <c r="D623" s="84" t="s">
        <v>2407</v>
      </c>
      <c r="E623" s="84" t="b">
        <v>0</v>
      </c>
      <c r="F623" s="84" t="b">
        <v>0</v>
      </c>
      <c r="G623" s="84" t="b">
        <v>0</v>
      </c>
    </row>
    <row r="624" spans="1:7" ht="15">
      <c r="A624" s="84" t="s">
        <v>2596</v>
      </c>
      <c r="B624" s="84">
        <v>2</v>
      </c>
      <c r="C624" s="122">
        <v>0</v>
      </c>
      <c r="D624" s="84" t="s">
        <v>2407</v>
      </c>
      <c r="E624" s="84" t="b">
        <v>0</v>
      </c>
      <c r="F624" s="84" t="b">
        <v>0</v>
      </c>
      <c r="G624" s="84" t="b">
        <v>0</v>
      </c>
    </row>
    <row r="625" spans="1:7" ht="15">
      <c r="A625" s="84" t="s">
        <v>2597</v>
      </c>
      <c r="B625" s="84">
        <v>2</v>
      </c>
      <c r="C625" s="122">
        <v>0</v>
      </c>
      <c r="D625" s="84" t="s">
        <v>2407</v>
      </c>
      <c r="E625" s="84" t="b">
        <v>0</v>
      </c>
      <c r="F625" s="84" t="b">
        <v>0</v>
      </c>
      <c r="G625" s="84" t="b">
        <v>0</v>
      </c>
    </row>
    <row r="626" spans="1:7" ht="15">
      <c r="A626" s="84" t="s">
        <v>2598</v>
      </c>
      <c r="B626" s="84">
        <v>2</v>
      </c>
      <c r="C626" s="122">
        <v>0</v>
      </c>
      <c r="D626" s="84" t="s">
        <v>2407</v>
      </c>
      <c r="E626" s="84" t="b">
        <v>0</v>
      </c>
      <c r="F626" s="84" t="b">
        <v>0</v>
      </c>
      <c r="G626" s="84" t="b">
        <v>0</v>
      </c>
    </row>
    <row r="627" spans="1:7" ht="15">
      <c r="A627" s="84" t="s">
        <v>2599</v>
      </c>
      <c r="B627" s="84">
        <v>2</v>
      </c>
      <c r="C627" s="122">
        <v>0</v>
      </c>
      <c r="D627" s="84" t="s">
        <v>2407</v>
      </c>
      <c r="E627" s="84" t="b">
        <v>0</v>
      </c>
      <c r="F627" s="84" t="b">
        <v>0</v>
      </c>
      <c r="G627" s="84" t="b">
        <v>0</v>
      </c>
    </row>
    <row r="628" spans="1:7" ht="15">
      <c r="A628" s="84" t="s">
        <v>2537</v>
      </c>
      <c r="B628" s="84">
        <v>4</v>
      </c>
      <c r="C628" s="122">
        <v>0</v>
      </c>
      <c r="D628" s="84" t="s">
        <v>2408</v>
      </c>
      <c r="E628" s="84" t="b">
        <v>0</v>
      </c>
      <c r="F628" s="84" t="b">
        <v>0</v>
      </c>
      <c r="G628" s="84" t="b">
        <v>0</v>
      </c>
    </row>
    <row r="629" spans="1:7" ht="15">
      <c r="A629" s="84" t="s">
        <v>2538</v>
      </c>
      <c r="B629" s="84">
        <v>4</v>
      </c>
      <c r="C629" s="122">
        <v>0</v>
      </c>
      <c r="D629" s="84" t="s">
        <v>2408</v>
      </c>
      <c r="E629" s="84" t="b">
        <v>0</v>
      </c>
      <c r="F629" s="84" t="b">
        <v>0</v>
      </c>
      <c r="G629" s="84" t="b">
        <v>0</v>
      </c>
    </row>
    <row r="630" spans="1:7" ht="15">
      <c r="A630" s="84" t="s">
        <v>628</v>
      </c>
      <c r="B630" s="84">
        <v>3</v>
      </c>
      <c r="C630" s="122">
        <v>0.005134468627738353</v>
      </c>
      <c r="D630" s="84" t="s">
        <v>2408</v>
      </c>
      <c r="E630" s="84" t="b">
        <v>0</v>
      </c>
      <c r="F630" s="84" t="b">
        <v>0</v>
      </c>
      <c r="G630" s="84" t="b">
        <v>0</v>
      </c>
    </row>
    <row r="631" spans="1:7" ht="15">
      <c r="A631" s="84" t="s">
        <v>3050</v>
      </c>
      <c r="B631" s="84">
        <v>3</v>
      </c>
      <c r="C631" s="122">
        <v>0.012371095712218404</v>
      </c>
      <c r="D631" s="84" t="s">
        <v>2408</v>
      </c>
      <c r="E631" s="84" t="b">
        <v>0</v>
      </c>
      <c r="F631" s="84" t="b">
        <v>0</v>
      </c>
      <c r="G631" s="84" t="b">
        <v>0</v>
      </c>
    </row>
    <row r="632" spans="1:7" ht="15">
      <c r="A632" s="84" t="s">
        <v>3152</v>
      </c>
      <c r="B632" s="84">
        <v>3</v>
      </c>
      <c r="C632" s="122">
        <v>0.005134468627738353</v>
      </c>
      <c r="D632" s="84" t="s">
        <v>2408</v>
      </c>
      <c r="E632" s="84" t="b">
        <v>0</v>
      </c>
      <c r="F632" s="84" t="b">
        <v>0</v>
      </c>
      <c r="G632" s="84" t="b">
        <v>0</v>
      </c>
    </row>
    <row r="633" spans="1:7" ht="15">
      <c r="A633" s="84" t="s">
        <v>2515</v>
      </c>
      <c r="B633" s="84">
        <v>3</v>
      </c>
      <c r="C633" s="122">
        <v>0.005134468627738353</v>
      </c>
      <c r="D633" s="84" t="s">
        <v>2408</v>
      </c>
      <c r="E633" s="84" t="b">
        <v>0</v>
      </c>
      <c r="F633" s="84" t="b">
        <v>0</v>
      </c>
      <c r="G633" s="84" t="b">
        <v>0</v>
      </c>
    </row>
    <row r="634" spans="1:7" ht="15">
      <c r="A634" s="84" t="s">
        <v>2582</v>
      </c>
      <c r="B634" s="84">
        <v>3</v>
      </c>
      <c r="C634" s="122">
        <v>0.02474219142443681</v>
      </c>
      <c r="D634" s="84" t="s">
        <v>2408</v>
      </c>
      <c r="E634" s="84" t="b">
        <v>0</v>
      </c>
      <c r="F634" s="84" t="b">
        <v>1</v>
      </c>
      <c r="G634" s="84" t="b">
        <v>0</v>
      </c>
    </row>
    <row r="635" spans="1:7" ht="15">
      <c r="A635" s="84" t="s">
        <v>349</v>
      </c>
      <c r="B635" s="84">
        <v>2</v>
      </c>
      <c r="C635" s="122">
        <v>0.008247397141478936</v>
      </c>
      <c r="D635" s="84" t="s">
        <v>2408</v>
      </c>
      <c r="E635" s="84" t="b">
        <v>0</v>
      </c>
      <c r="F635" s="84" t="b">
        <v>0</v>
      </c>
      <c r="G635" s="84" t="b">
        <v>0</v>
      </c>
    </row>
    <row r="636" spans="1:7" ht="15">
      <c r="A636" s="84" t="s">
        <v>3072</v>
      </c>
      <c r="B636" s="84">
        <v>2</v>
      </c>
      <c r="C636" s="122">
        <v>0.008247397141478936</v>
      </c>
      <c r="D636" s="84" t="s">
        <v>2408</v>
      </c>
      <c r="E636" s="84" t="b">
        <v>0</v>
      </c>
      <c r="F636" s="84" t="b">
        <v>0</v>
      </c>
      <c r="G636" s="84" t="b">
        <v>0</v>
      </c>
    </row>
    <row r="637" spans="1:7" ht="15">
      <c r="A637" s="84" t="s">
        <v>3259</v>
      </c>
      <c r="B637" s="84">
        <v>2</v>
      </c>
      <c r="C637" s="122">
        <v>0.008247397141478936</v>
      </c>
      <c r="D637" s="84" t="s">
        <v>2408</v>
      </c>
      <c r="E637" s="84" t="b">
        <v>0</v>
      </c>
      <c r="F637" s="84" t="b">
        <v>0</v>
      </c>
      <c r="G637" s="84" t="b">
        <v>0</v>
      </c>
    </row>
    <row r="638" spans="1:7" ht="15">
      <c r="A638" s="84" t="s">
        <v>3096</v>
      </c>
      <c r="B638" s="84">
        <v>4</v>
      </c>
      <c r="C638" s="122">
        <v>0</v>
      </c>
      <c r="D638" s="84" t="s">
        <v>2410</v>
      </c>
      <c r="E638" s="84" t="b">
        <v>0</v>
      </c>
      <c r="F638" s="84" t="b">
        <v>0</v>
      </c>
      <c r="G638" s="84" t="b">
        <v>0</v>
      </c>
    </row>
    <row r="639" spans="1:7" ht="15">
      <c r="A639" s="84" t="s">
        <v>360</v>
      </c>
      <c r="B639" s="84">
        <v>2</v>
      </c>
      <c r="C639" s="122">
        <v>0</v>
      </c>
      <c r="D639" s="84" t="s">
        <v>2410</v>
      </c>
      <c r="E639" s="84" t="b">
        <v>0</v>
      </c>
      <c r="F639" s="84" t="b">
        <v>0</v>
      </c>
      <c r="G639" s="84" t="b">
        <v>0</v>
      </c>
    </row>
    <row r="640" spans="1:7" ht="15">
      <c r="A640" s="84" t="s">
        <v>359</v>
      </c>
      <c r="B640" s="84">
        <v>2</v>
      </c>
      <c r="C640" s="122">
        <v>0</v>
      </c>
      <c r="D640" s="84" t="s">
        <v>2410</v>
      </c>
      <c r="E640" s="84" t="b">
        <v>0</v>
      </c>
      <c r="F640" s="84" t="b">
        <v>0</v>
      </c>
      <c r="G640" s="84" t="b">
        <v>0</v>
      </c>
    </row>
    <row r="641" spans="1:7" ht="15">
      <c r="A641" s="84" t="s">
        <v>3135</v>
      </c>
      <c r="B641" s="84">
        <v>2</v>
      </c>
      <c r="C641" s="122">
        <v>0</v>
      </c>
      <c r="D641" s="84" t="s">
        <v>2410</v>
      </c>
      <c r="E641" s="84" t="b">
        <v>1</v>
      </c>
      <c r="F641" s="84" t="b">
        <v>0</v>
      </c>
      <c r="G641" s="84" t="b">
        <v>0</v>
      </c>
    </row>
    <row r="642" spans="1:7" ht="15">
      <c r="A642" s="84" t="s">
        <v>3095</v>
      </c>
      <c r="B642" s="84">
        <v>2</v>
      </c>
      <c r="C642" s="122">
        <v>0</v>
      </c>
      <c r="D642" s="84" t="s">
        <v>2410</v>
      </c>
      <c r="E642" s="84" t="b">
        <v>0</v>
      </c>
      <c r="F642" s="84" t="b">
        <v>0</v>
      </c>
      <c r="G642" s="84" t="b">
        <v>0</v>
      </c>
    </row>
    <row r="643" spans="1:7" ht="15">
      <c r="A643" s="84" t="s">
        <v>3239</v>
      </c>
      <c r="B643" s="84">
        <v>2</v>
      </c>
      <c r="C643" s="122">
        <v>0</v>
      </c>
      <c r="D643" s="84" t="s">
        <v>2410</v>
      </c>
      <c r="E643" s="84" t="b">
        <v>0</v>
      </c>
      <c r="F643" s="84" t="b">
        <v>0</v>
      </c>
      <c r="G643" s="84" t="b">
        <v>0</v>
      </c>
    </row>
    <row r="644" spans="1:7" ht="15">
      <c r="A644" s="84" t="s">
        <v>3240</v>
      </c>
      <c r="B644" s="84">
        <v>2</v>
      </c>
      <c r="C644" s="122">
        <v>0</v>
      </c>
      <c r="D644" s="84" t="s">
        <v>2410</v>
      </c>
      <c r="E644" s="84" t="b">
        <v>0</v>
      </c>
      <c r="F644" s="84" t="b">
        <v>0</v>
      </c>
      <c r="G644" s="84" t="b">
        <v>0</v>
      </c>
    </row>
    <row r="645" spans="1:7" ht="15">
      <c r="A645" s="84" t="s">
        <v>3146</v>
      </c>
      <c r="B645" s="84">
        <v>2</v>
      </c>
      <c r="C645" s="122">
        <v>0</v>
      </c>
      <c r="D645" s="84" t="s">
        <v>2410</v>
      </c>
      <c r="E645" s="84" t="b">
        <v>0</v>
      </c>
      <c r="F645" s="84" t="b">
        <v>0</v>
      </c>
      <c r="G645" s="84" t="b">
        <v>0</v>
      </c>
    </row>
    <row r="646" spans="1:7" ht="15">
      <c r="A646" s="84" t="s">
        <v>3241</v>
      </c>
      <c r="B646" s="84">
        <v>2</v>
      </c>
      <c r="C646" s="122">
        <v>0</v>
      </c>
      <c r="D646" s="84" t="s">
        <v>2410</v>
      </c>
      <c r="E646" s="84" t="b">
        <v>0</v>
      </c>
      <c r="F646" s="84" t="b">
        <v>0</v>
      </c>
      <c r="G646" s="84" t="b">
        <v>0</v>
      </c>
    </row>
    <row r="647" spans="1:7" ht="15">
      <c r="A647" s="84" t="s">
        <v>3242</v>
      </c>
      <c r="B647" s="84">
        <v>2</v>
      </c>
      <c r="C647" s="122">
        <v>0</v>
      </c>
      <c r="D647" s="84" t="s">
        <v>2410</v>
      </c>
      <c r="E647" s="84" t="b">
        <v>1</v>
      </c>
      <c r="F647" s="84" t="b">
        <v>0</v>
      </c>
      <c r="G647" s="84" t="b">
        <v>0</v>
      </c>
    </row>
    <row r="648" spans="1:7" ht="15">
      <c r="A648" s="84" t="s">
        <v>3134</v>
      </c>
      <c r="B648" s="84">
        <v>2</v>
      </c>
      <c r="C648" s="122">
        <v>0</v>
      </c>
      <c r="D648" s="84" t="s">
        <v>2410</v>
      </c>
      <c r="E648" s="84" t="b">
        <v>0</v>
      </c>
      <c r="F648" s="84" t="b">
        <v>0</v>
      </c>
      <c r="G648" s="84" t="b">
        <v>0</v>
      </c>
    </row>
    <row r="649" spans="1:7" ht="15">
      <c r="A649" s="84" t="s">
        <v>2549</v>
      </c>
      <c r="B649" s="84">
        <v>2</v>
      </c>
      <c r="C649" s="122">
        <v>0</v>
      </c>
      <c r="D649" s="84" t="s">
        <v>2410</v>
      </c>
      <c r="E649" s="84" t="b">
        <v>0</v>
      </c>
      <c r="F649" s="84" t="b">
        <v>0</v>
      </c>
      <c r="G649" s="84" t="b">
        <v>0</v>
      </c>
    </row>
    <row r="650" spans="1:7" ht="15">
      <c r="A650" s="84" t="s">
        <v>3049</v>
      </c>
      <c r="B650" s="84">
        <v>4</v>
      </c>
      <c r="C650" s="122">
        <v>0</v>
      </c>
      <c r="D650" s="84" t="s">
        <v>2411</v>
      </c>
      <c r="E650" s="84" t="b">
        <v>0</v>
      </c>
      <c r="F650" s="84" t="b">
        <v>0</v>
      </c>
      <c r="G650" s="84" t="b">
        <v>0</v>
      </c>
    </row>
    <row r="651" spans="1:7" ht="15">
      <c r="A651" s="84" t="s">
        <v>2542</v>
      </c>
      <c r="B651" s="84">
        <v>4</v>
      </c>
      <c r="C651" s="122">
        <v>0</v>
      </c>
      <c r="D651" s="84" t="s">
        <v>2411</v>
      </c>
      <c r="E651" s="84" t="b">
        <v>0</v>
      </c>
      <c r="F651" s="84" t="b">
        <v>0</v>
      </c>
      <c r="G651" s="84" t="b">
        <v>0</v>
      </c>
    </row>
    <row r="652" spans="1:7" ht="15">
      <c r="A652" s="84" t="s">
        <v>3078</v>
      </c>
      <c r="B652" s="84">
        <v>4</v>
      </c>
      <c r="C652" s="122">
        <v>0</v>
      </c>
      <c r="D652" s="84" t="s">
        <v>2411</v>
      </c>
      <c r="E652" s="84" t="b">
        <v>0</v>
      </c>
      <c r="F652" s="84" t="b">
        <v>0</v>
      </c>
      <c r="G652" s="84" t="b">
        <v>0</v>
      </c>
    </row>
    <row r="653" spans="1:7" ht="15">
      <c r="A653" s="84" t="s">
        <v>3079</v>
      </c>
      <c r="B653" s="84">
        <v>4</v>
      </c>
      <c r="C653" s="122">
        <v>0</v>
      </c>
      <c r="D653" s="84" t="s">
        <v>2411</v>
      </c>
      <c r="E653" s="84" t="b">
        <v>0</v>
      </c>
      <c r="F653" s="84" t="b">
        <v>0</v>
      </c>
      <c r="G653" s="84" t="b">
        <v>0</v>
      </c>
    </row>
    <row r="654" spans="1:7" ht="15">
      <c r="A654" s="84" t="s">
        <v>3100</v>
      </c>
      <c r="B654" s="84">
        <v>4</v>
      </c>
      <c r="C654" s="122">
        <v>0</v>
      </c>
      <c r="D654" s="84" t="s">
        <v>2411</v>
      </c>
      <c r="E654" s="84" t="b">
        <v>1</v>
      </c>
      <c r="F654" s="84" t="b">
        <v>0</v>
      </c>
      <c r="G654" s="84" t="b">
        <v>0</v>
      </c>
    </row>
    <row r="655" spans="1:7" ht="15">
      <c r="A655" s="84" t="s">
        <v>3080</v>
      </c>
      <c r="B655" s="84">
        <v>4</v>
      </c>
      <c r="C655" s="122">
        <v>0</v>
      </c>
      <c r="D655" s="84" t="s">
        <v>2411</v>
      </c>
      <c r="E655" s="84" t="b">
        <v>0</v>
      </c>
      <c r="F655" s="84" t="b">
        <v>0</v>
      </c>
      <c r="G655" s="84" t="b">
        <v>0</v>
      </c>
    </row>
    <row r="656" spans="1:7" ht="15">
      <c r="A656" s="84" t="s">
        <v>3101</v>
      </c>
      <c r="B656" s="84">
        <v>4</v>
      </c>
      <c r="C656" s="122">
        <v>0</v>
      </c>
      <c r="D656" s="84" t="s">
        <v>2411</v>
      </c>
      <c r="E656" s="84" t="b">
        <v>0</v>
      </c>
      <c r="F656" s="84" t="b">
        <v>0</v>
      </c>
      <c r="G656" s="84" t="b">
        <v>0</v>
      </c>
    </row>
    <row r="657" spans="1:7" ht="15">
      <c r="A657" s="84" t="s">
        <v>3102</v>
      </c>
      <c r="B657" s="84">
        <v>4</v>
      </c>
      <c r="C657" s="122">
        <v>0</v>
      </c>
      <c r="D657" s="84" t="s">
        <v>2411</v>
      </c>
      <c r="E657" s="84" t="b">
        <v>0</v>
      </c>
      <c r="F657" s="84" t="b">
        <v>0</v>
      </c>
      <c r="G657" s="84" t="b">
        <v>0</v>
      </c>
    </row>
    <row r="658" spans="1:7" ht="15">
      <c r="A658" s="84" t="s">
        <v>3035</v>
      </c>
      <c r="B658" s="84">
        <v>4</v>
      </c>
      <c r="C658" s="122">
        <v>0</v>
      </c>
      <c r="D658" s="84" t="s">
        <v>2411</v>
      </c>
      <c r="E658" s="84" t="b">
        <v>0</v>
      </c>
      <c r="F658" s="84" t="b">
        <v>0</v>
      </c>
      <c r="G658" s="84" t="b">
        <v>0</v>
      </c>
    </row>
    <row r="659" spans="1:7" ht="15">
      <c r="A659" s="84" t="s">
        <v>3103</v>
      </c>
      <c r="B659" s="84">
        <v>4</v>
      </c>
      <c r="C659" s="122">
        <v>0</v>
      </c>
      <c r="D659" s="84" t="s">
        <v>2411</v>
      </c>
      <c r="E659" s="84" t="b">
        <v>0</v>
      </c>
      <c r="F659" s="84" t="b">
        <v>0</v>
      </c>
      <c r="G659" s="84" t="b">
        <v>0</v>
      </c>
    </row>
    <row r="660" spans="1:7" ht="15">
      <c r="A660" s="84" t="s">
        <v>3031</v>
      </c>
      <c r="B660" s="84">
        <v>4</v>
      </c>
      <c r="C660" s="122">
        <v>0</v>
      </c>
      <c r="D660" s="84" t="s">
        <v>2411</v>
      </c>
      <c r="E660" s="84" t="b">
        <v>0</v>
      </c>
      <c r="F660" s="84" t="b">
        <v>0</v>
      </c>
      <c r="G660" s="84" t="b">
        <v>0</v>
      </c>
    </row>
    <row r="661" spans="1:7" ht="15">
      <c r="A661" s="84" t="s">
        <v>3104</v>
      </c>
      <c r="B661" s="84">
        <v>4</v>
      </c>
      <c r="C661" s="122">
        <v>0</v>
      </c>
      <c r="D661" s="84" t="s">
        <v>2411</v>
      </c>
      <c r="E661" s="84" t="b">
        <v>0</v>
      </c>
      <c r="F661" s="84" t="b">
        <v>0</v>
      </c>
      <c r="G661" s="84" t="b">
        <v>0</v>
      </c>
    </row>
    <row r="662" spans="1:7" ht="15">
      <c r="A662" s="84" t="s">
        <v>3069</v>
      </c>
      <c r="B662" s="84">
        <v>4</v>
      </c>
      <c r="C662" s="122">
        <v>0</v>
      </c>
      <c r="D662" s="84" t="s">
        <v>2411</v>
      </c>
      <c r="E662" s="84" t="b">
        <v>1</v>
      </c>
      <c r="F662" s="84" t="b">
        <v>0</v>
      </c>
      <c r="G662" s="84" t="b">
        <v>0</v>
      </c>
    </row>
    <row r="663" spans="1:7" ht="15">
      <c r="A663" s="84" t="s">
        <v>3105</v>
      </c>
      <c r="B663" s="84">
        <v>4</v>
      </c>
      <c r="C663" s="122">
        <v>0</v>
      </c>
      <c r="D663" s="84" t="s">
        <v>2411</v>
      </c>
      <c r="E663" s="84" t="b">
        <v>0</v>
      </c>
      <c r="F663" s="84" t="b">
        <v>0</v>
      </c>
      <c r="G663" s="84" t="b">
        <v>0</v>
      </c>
    </row>
    <row r="664" spans="1:7" ht="15">
      <c r="A664" s="84" t="s">
        <v>3106</v>
      </c>
      <c r="B664" s="84">
        <v>4</v>
      </c>
      <c r="C664" s="122">
        <v>0</v>
      </c>
      <c r="D664" s="84" t="s">
        <v>2411</v>
      </c>
      <c r="E664" s="84" t="b">
        <v>0</v>
      </c>
      <c r="F664" s="84" t="b">
        <v>0</v>
      </c>
      <c r="G664" s="84" t="b">
        <v>0</v>
      </c>
    </row>
    <row r="665" spans="1:7" ht="15">
      <c r="A665" s="84" t="s">
        <v>245</v>
      </c>
      <c r="B665" s="84">
        <v>3</v>
      </c>
      <c r="C665" s="122">
        <v>0.005949463648014282</v>
      </c>
      <c r="D665" s="84" t="s">
        <v>2411</v>
      </c>
      <c r="E665" s="84" t="b">
        <v>0</v>
      </c>
      <c r="F665" s="84" t="b">
        <v>0</v>
      </c>
      <c r="G665" s="84" t="b">
        <v>0</v>
      </c>
    </row>
    <row r="666" spans="1:7" ht="15">
      <c r="A666" s="84" t="s">
        <v>2504</v>
      </c>
      <c r="B666" s="84">
        <v>4</v>
      </c>
      <c r="C666" s="122">
        <v>0</v>
      </c>
      <c r="D666" s="84" t="s">
        <v>2412</v>
      </c>
      <c r="E666" s="84" t="b">
        <v>0</v>
      </c>
      <c r="F666" s="84" t="b">
        <v>0</v>
      </c>
      <c r="G666" s="84" t="b">
        <v>0</v>
      </c>
    </row>
    <row r="667" spans="1:7" ht="15">
      <c r="A667" s="84" t="s">
        <v>3057</v>
      </c>
      <c r="B667" s="84">
        <v>4</v>
      </c>
      <c r="C667" s="122">
        <v>0</v>
      </c>
      <c r="D667" s="84" t="s">
        <v>2412</v>
      </c>
      <c r="E667" s="84" t="b">
        <v>0</v>
      </c>
      <c r="F667" s="84" t="b">
        <v>0</v>
      </c>
      <c r="G667" s="84" t="b">
        <v>0</v>
      </c>
    </row>
    <row r="668" spans="1:7" ht="15">
      <c r="A668" s="84" t="s">
        <v>3036</v>
      </c>
      <c r="B668" s="84">
        <v>4</v>
      </c>
      <c r="C668" s="122">
        <v>0</v>
      </c>
      <c r="D668" s="84" t="s">
        <v>2412</v>
      </c>
      <c r="E668" s="84" t="b">
        <v>0</v>
      </c>
      <c r="F668" s="84" t="b">
        <v>0</v>
      </c>
      <c r="G668" s="84" t="b">
        <v>0</v>
      </c>
    </row>
    <row r="669" spans="1:7" ht="15">
      <c r="A669" s="84" t="s">
        <v>3035</v>
      </c>
      <c r="B669" s="84">
        <v>4</v>
      </c>
      <c r="C669" s="122">
        <v>0</v>
      </c>
      <c r="D669" s="84" t="s">
        <v>2412</v>
      </c>
      <c r="E669" s="84" t="b">
        <v>0</v>
      </c>
      <c r="F669" s="84" t="b">
        <v>0</v>
      </c>
      <c r="G669" s="84" t="b">
        <v>0</v>
      </c>
    </row>
    <row r="670" spans="1:7" ht="15">
      <c r="A670" s="84" t="s">
        <v>3045</v>
      </c>
      <c r="B670" s="84">
        <v>4</v>
      </c>
      <c r="C670" s="122">
        <v>0</v>
      </c>
      <c r="D670" s="84" t="s">
        <v>2412</v>
      </c>
      <c r="E670" s="84" t="b">
        <v>0</v>
      </c>
      <c r="F670" s="84" t="b">
        <v>0</v>
      </c>
      <c r="G670" s="84" t="b">
        <v>0</v>
      </c>
    </row>
    <row r="671" spans="1:7" ht="15">
      <c r="A671" s="84" t="s">
        <v>2537</v>
      </c>
      <c r="B671" s="84">
        <v>4</v>
      </c>
      <c r="C671" s="122">
        <v>0</v>
      </c>
      <c r="D671" s="84" t="s">
        <v>2412</v>
      </c>
      <c r="E671" s="84" t="b">
        <v>0</v>
      </c>
      <c r="F671" s="84" t="b">
        <v>0</v>
      </c>
      <c r="G671" s="84" t="b">
        <v>0</v>
      </c>
    </row>
    <row r="672" spans="1:7" ht="15">
      <c r="A672" s="84" t="s">
        <v>2539</v>
      </c>
      <c r="B672" s="84">
        <v>4</v>
      </c>
      <c r="C672" s="122">
        <v>0</v>
      </c>
      <c r="D672" s="84" t="s">
        <v>2412</v>
      </c>
      <c r="E672" s="84" t="b">
        <v>0</v>
      </c>
      <c r="F672" s="84" t="b">
        <v>0</v>
      </c>
      <c r="G672" s="84" t="b">
        <v>0</v>
      </c>
    </row>
    <row r="673" spans="1:7" ht="15">
      <c r="A673" s="84" t="s">
        <v>3043</v>
      </c>
      <c r="B673" s="84">
        <v>4</v>
      </c>
      <c r="C673" s="122">
        <v>0</v>
      </c>
      <c r="D673" s="84" t="s">
        <v>2412</v>
      </c>
      <c r="E673" s="84" t="b">
        <v>0</v>
      </c>
      <c r="F673" s="84" t="b">
        <v>0</v>
      </c>
      <c r="G673" s="84" t="b">
        <v>0</v>
      </c>
    </row>
    <row r="674" spans="1:7" ht="15">
      <c r="A674" s="84" t="s">
        <v>3032</v>
      </c>
      <c r="B674" s="84">
        <v>4</v>
      </c>
      <c r="C674" s="122">
        <v>0</v>
      </c>
      <c r="D674" s="84" t="s">
        <v>2412</v>
      </c>
      <c r="E674" s="84" t="b">
        <v>0</v>
      </c>
      <c r="F674" s="84" t="b">
        <v>0</v>
      </c>
      <c r="G674" s="84" t="b">
        <v>0</v>
      </c>
    </row>
    <row r="675" spans="1:7" ht="15">
      <c r="A675" s="84" t="s">
        <v>3058</v>
      </c>
      <c r="B675" s="84">
        <v>4</v>
      </c>
      <c r="C675" s="122">
        <v>0</v>
      </c>
      <c r="D675" s="84" t="s">
        <v>2412</v>
      </c>
      <c r="E675" s="84" t="b">
        <v>0</v>
      </c>
      <c r="F675" s="84" t="b">
        <v>0</v>
      </c>
      <c r="G675" s="84" t="b">
        <v>0</v>
      </c>
    </row>
    <row r="676" spans="1:7" ht="15">
      <c r="A676" s="84" t="s">
        <v>3059</v>
      </c>
      <c r="B676" s="84">
        <v>4</v>
      </c>
      <c r="C676" s="122">
        <v>0</v>
      </c>
      <c r="D676" s="84" t="s">
        <v>2412</v>
      </c>
      <c r="E676" s="84" t="b">
        <v>0</v>
      </c>
      <c r="F676" s="84" t="b">
        <v>0</v>
      </c>
      <c r="G676" s="84" t="b">
        <v>0</v>
      </c>
    </row>
    <row r="677" spans="1:7" ht="15">
      <c r="A677" s="84" t="s">
        <v>3038</v>
      </c>
      <c r="B677" s="84">
        <v>4</v>
      </c>
      <c r="C677" s="122">
        <v>0</v>
      </c>
      <c r="D677" s="84" t="s">
        <v>2412</v>
      </c>
      <c r="E677" s="84" t="b">
        <v>0</v>
      </c>
      <c r="F677" s="84" t="b">
        <v>0</v>
      </c>
      <c r="G677" s="84" t="b">
        <v>0</v>
      </c>
    </row>
    <row r="678" spans="1:7" ht="15">
      <c r="A678" s="84" t="s">
        <v>3060</v>
      </c>
      <c r="B678" s="84">
        <v>4</v>
      </c>
      <c r="C678" s="122">
        <v>0</v>
      </c>
      <c r="D678" s="84" t="s">
        <v>2412</v>
      </c>
      <c r="E678" s="84" t="b">
        <v>0</v>
      </c>
      <c r="F678" s="84" t="b">
        <v>0</v>
      </c>
      <c r="G678" s="84" t="b">
        <v>0</v>
      </c>
    </row>
    <row r="679" spans="1:7" ht="15">
      <c r="A679" s="84" t="s">
        <v>214</v>
      </c>
      <c r="B679" s="84">
        <v>3</v>
      </c>
      <c r="C679" s="122">
        <v>0.006246936830414997</v>
      </c>
      <c r="D679" s="84" t="s">
        <v>2412</v>
      </c>
      <c r="E679" s="84" t="b">
        <v>0</v>
      </c>
      <c r="F679" s="84" t="b">
        <v>0</v>
      </c>
      <c r="G679" s="84" t="b">
        <v>0</v>
      </c>
    </row>
    <row r="680" spans="1:7" ht="15">
      <c r="A680" s="84" t="s">
        <v>3107</v>
      </c>
      <c r="B680" s="84">
        <v>3</v>
      </c>
      <c r="C680" s="122">
        <v>0.006246936830414997</v>
      </c>
      <c r="D680" s="84" t="s">
        <v>2412</v>
      </c>
      <c r="E680" s="84" t="b">
        <v>0</v>
      </c>
      <c r="F680" s="84" t="b">
        <v>0</v>
      </c>
      <c r="G680" s="84" t="b">
        <v>0</v>
      </c>
    </row>
    <row r="681" spans="1:7" ht="15">
      <c r="A681" s="84" t="s">
        <v>2537</v>
      </c>
      <c r="B681" s="84">
        <v>3</v>
      </c>
      <c r="C681" s="122">
        <v>0</v>
      </c>
      <c r="D681" s="84" t="s">
        <v>2414</v>
      </c>
      <c r="E681" s="84" t="b">
        <v>0</v>
      </c>
      <c r="F681" s="84" t="b">
        <v>0</v>
      </c>
      <c r="G681" s="84" t="b">
        <v>0</v>
      </c>
    </row>
    <row r="682" spans="1:7" ht="15">
      <c r="A682" s="84" t="s">
        <v>2538</v>
      </c>
      <c r="B682" s="84">
        <v>3</v>
      </c>
      <c r="C682" s="122">
        <v>0</v>
      </c>
      <c r="D682" s="84" t="s">
        <v>2414</v>
      </c>
      <c r="E682" s="84" t="b">
        <v>0</v>
      </c>
      <c r="F682" s="84" t="b">
        <v>0</v>
      </c>
      <c r="G682" s="84" t="b">
        <v>0</v>
      </c>
    </row>
    <row r="683" spans="1:7" ht="15">
      <c r="A683" s="84" t="s">
        <v>3204</v>
      </c>
      <c r="B683" s="84">
        <v>2</v>
      </c>
      <c r="C683" s="122">
        <v>0.00858981751491128</v>
      </c>
      <c r="D683" s="84" t="s">
        <v>2414</v>
      </c>
      <c r="E683" s="84" t="b">
        <v>1</v>
      </c>
      <c r="F683" s="84" t="b">
        <v>0</v>
      </c>
      <c r="G683" s="84" t="b">
        <v>0</v>
      </c>
    </row>
    <row r="684" spans="1:7" ht="15">
      <c r="A684" s="84" t="s">
        <v>3205</v>
      </c>
      <c r="B684" s="84">
        <v>2</v>
      </c>
      <c r="C684" s="122">
        <v>0.00858981751491128</v>
      </c>
      <c r="D684" s="84" t="s">
        <v>2414</v>
      </c>
      <c r="E684" s="84" t="b">
        <v>0</v>
      </c>
      <c r="F684" s="84" t="b">
        <v>0</v>
      </c>
      <c r="G684" s="84" t="b">
        <v>0</v>
      </c>
    </row>
    <row r="685" spans="1:7" ht="15">
      <c r="A685" s="84" t="s">
        <v>3045</v>
      </c>
      <c r="B685" s="84">
        <v>2</v>
      </c>
      <c r="C685" s="122">
        <v>0.00858981751491128</v>
      </c>
      <c r="D685" s="84" t="s">
        <v>2414</v>
      </c>
      <c r="E685" s="84" t="b">
        <v>0</v>
      </c>
      <c r="F685" s="84" t="b">
        <v>0</v>
      </c>
      <c r="G685" s="84" t="b">
        <v>0</v>
      </c>
    </row>
    <row r="686" spans="1:7" ht="15">
      <c r="A686" s="84" t="s">
        <v>3206</v>
      </c>
      <c r="B686" s="84">
        <v>2</v>
      </c>
      <c r="C686" s="122">
        <v>0.00858981751491128</v>
      </c>
      <c r="D686" s="84" t="s">
        <v>2414</v>
      </c>
      <c r="E686" s="84" t="b">
        <v>0</v>
      </c>
      <c r="F686" s="84" t="b">
        <v>0</v>
      </c>
      <c r="G686" s="84" t="b">
        <v>0</v>
      </c>
    </row>
    <row r="687" spans="1:7" ht="15">
      <c r="A687" s="84" t="s">
        <v>3061</v>
      </c>
      <c r="B687" s="84">
        <v>2</v>
      </c>
      <c r="C687" s="122">
        <v>0.00858981751491128</v>
      </c>
      <c r="D687" s="84" t="s">
        <v>2414</v>
      </c>
      <c r="E687" s="84" t="b">
        <v>0</v>
      </c>
      <c r="F687" s="84" t="b">
        <v>0</v>
      </c>
      <c r="G687" s="84" t="b">
        <v>0</v>
      </c>
    </row>
    <row r="688" spans="1:7" ht="15">
      <c r="A688" s="84" t="s">
        <v>3207</v>
      </c>
      <c r="B688" s="84">
        <v>2</v>
      </c>
      <c r="C688" s="122">
        <v>0.00858981751491128</v>
      </c>
      <c r="D688" s="84" t="s">
        <v>2414</v>
      </c>
      <c r="E688" s="84" t="b">
        <v>0</v>
      </c>
      <c r="F688" s="84" t="b">
        <v>0</v>
      </c>
      <c r="G688" s="84" t="b">
        <v>0</v>
      </c>
    </row>
    <row r="689" spans="1:7" ht="15">
      <c r="A689" s="84" t="s">
        <v>3208</v>
      </c>
      <c r="B689" s="84">
        <v>2</v>
      </c>
      <c r="C689" s="122">
        <v>0.00858981751491128</v>
      </c>
      <c r="D689" s="84" t="s">
        <v>2414</v>
      </c>
      <c r="E689" s="84" t="b">
        <v>0</v>
      </c>
      <c r="F689" s="84" t="b">
        <v>0</v>
      </c>
      <c r="G689" s="84" t="b">
        <v>0</v>
      </c>
    </row>
    <row r="690" spans="1:7" ht="15">
      <c r="A690" s="84" t="s">
        <v>3209</v>
      </c>
      <c r="B690" s="84">
        <v>2</v>
      </c>
      <c r="C690" s="122">
        <v>0.00858981751491128</v>
      </c>
      <c r="D690" s="84" t="s">
        <v>2414</v>
      </c>
      <c r="E690" s="84" t="b">
        <v>0</v>
      </c>
      <c r="F690" s="84" t="b">
        <v>0</v>
      </c>
      <c r="G690" s="84" t="b">
        <v>0</v>
      </c>
    </row>
    <row r="691" spans="1:7" ht="15">
      <c r="A691" s="84" t="s">
        <v>3210</v>
      </c>
      <c r="B691" s="84">
        <v>2</v>
      </c>
      <c r="C691" s="122">
        <v>0.00858981751491128</v>
      </c>
      <c r="D691" s="84" t="s">
        <v>2414</v>
      </c>
      <c r="E691" s="84" t="b">
        <v>1</v>
      </c>
      <c r="F691" s="84" t="b">
        <v>0</v>
      </c>
      <c r="G691" s="84" t="b">
        <v>0</v>
      </c>
    </row>
    <row r="692" spans="1:7" ht="15">
      <c r="A692" s="84" t="s">
        <v>3211</v>
      </c>
      <c r="B692" s="84">
        <v>2</v>
      </c>
      <c r="C692" s="122">
        <v>0.00858981751491128</v>
      </c>
      <c r="D692" s="84" t="s">
        <v>2414</v>
      </c>
      <c r="E692" s="84" t="b">
        <v>0</v>
      </c>
      <c r="F692" s="84" t="b">
        <v>0</v>
      </c>
      <c r="G692" s="84" t="b">
        <v>0</v>
      </c>
    </row>
    <row r="693" spans="1:7" ht="15">
      <c r="A693" s="84" t="s">
        <v>3125</v>
      </c>
      <c r="B693" s="84">
        <v>2</v>
      </c>
      <c r="C693" s="122">
        <v>0.00858981751491128</v>
      </c>
      <c r="D693" s="84" t="s">
        <v>2414</v>
      </c>
      <c r="E693" s="84" t="b">
        <v>0</v>
      </c>
      <c r="F693" s="84" t="b">
        <v>0</v>
      </c>
      <c r="G693" s="84" t="b">
        <v>0</v>
      </c>
    </row>
    <row r="694" spans="1:7" ht="15">
      <c r="A694" s="84" t="s">
        <v>610</v>
      </c>
      <c r="B694" s="84">
        <v>2</v>
      </c>
      <c r="C694" s="122">
        <v>0.00858981751491128</v>
      </c>
      <c r="D694" s="84" t="s">
        <v>2414</v>
      </c>
      <c r="E694" s="84" t="b">
        <v>0</v>
      </c>
      <c r="F694" s="84" t="b">
        <v>0</v>
      </c>
      <c r="G694" s="84" t="b">
        <v>0</v>
      </c>
    </row>
    <row r="695" spans="1:7" ht="15">
      <c r="A695" s="84" t="s">
        <v>2537</v>
      </c>
      <c r="B695" s="84">
        <v>5</v>
      </c>
      <c r="C695" s="122">
        <v>0.006292857987536131</v>
      </c>
      <c r="D695" s="84" t="s">
        <v>2415</v>
      </c>
      <c r="E695" s="84" t="b">
        <v>0</v>
      </c>
      <c r="F695" s="84" t="b">
        <v>0</v>
      </c>
      <c r="G695" s="84" t="b">
        <v>0</v>
      </c>
    </row>
    <row r="696" spans="1:7" ht="15">
      <c r="A696" s="84" t="s">
        <v>2538</v>
      </c>
      <c r="B696" s="84">
        <v>4</v>
      </c>
      <c r="C696" s="122">
        <v>0.005034286390028906</v>
      </c>
      <c r="D696" s="84" t="s">
        <v>2415</v>
      </c>
      <c r="E696" s="84" t="b">
        <v>0</v>
      </c>
      <c r="F696" s="84" t="b">
        <v>0</v>
      </c>
      <c r="G696" s="84" t="b">
        <v>0</v>
      </c>
    </row>
    <row r="697" spans="1:7" ht="15">
      <c r="A697" s="84" t="s">
        <v>3072</v>
      </c>
      <c r="B697" s="84">
        <v>3</v>
      </c>
      <c r="C697" s="122">
        <v>0.008643457777260638</v>
      </c>
      <c r="D697" s="84" t="s">
        <v>2415</v>
      </c>
      <c r="E697" s="84" t="b">
        <v>0</v>
      </c>
      <c r="F697" s="84" t="b">
        <v>0</v>
      </c>
      <c r="G697" s="84" t="b">
        <v>0</v>
      </c>
    </row>
    <row r="698" spans="1:7" ht="15">
      <c r="A698" s="84" t="s">
        <v>3092</v>
      </c>
      <c r="B698" s="84">
        <v>3</v>
      </c>
      <c r="C698" s="122">
        <v>0.008643457777260638</v>
      </c>
      <c r="D698" s="84" t="s">
        <v>2415</v>
      </c>
      <c r="E698" s="84" t="b">
        <v>0</v>
      </c>
      <c r="F698" s="84" t="b">
        <v>0</v>
      </c>
      <c r="G698" s="84" t="b">
        <v>0</v>
      </c>
    </row>
    <row r="699" spans="1:7" ht="15">
      <c r="A699" s="84" t="s">
        <v>3031</v>
      </c>
      <c r="B699" s="84">
        <v>3</v>
      </c>
      <c r="C699" s="122">
        <v>0.015504156182027438</v>
      </c>
      <c r="D699" s="84" t="s">
        <v>2415</v>
      </c>
      <c r="E699" s="84" t="b">
        <v>0</v>
      </c>
      <c r="F699" s="84" t="b">
        <v>0</v>
      </c>
      <c r="G699" s="84" t="b">
        <v>0</v>
      </c>
    </row>
    <row r="700" spans="1:7" ht="15">
      <c r="A700" s="84" t="s">
        <v>3118</v>
      </c>
      <c r="B700" s="84">
        <v>2</v>
      </c>
      <c r="C700" s="122">
        <v>0.010336104121351627</v>
      </c>
      <c r="D700" s="84" t="s">
        <v>2415</v>
      </c>
      <c r="E700" s="84" t="b">
        <v>0</v>
      </c>
      <c r="F700" s="84" t="b">
        <v>0</v>
      </c>
      <c r="G700" s="84" t="b">
        <v>0</v>
      </c>
    </row>
    <row r="701" spans="1:7" ht="15">
      <c r="A701" s="84" t="s">
        <v>3112</v>
      </c>
      <c r="B701" s="84">
        <v>2</v>
      </c>
      <c r="C701" s="122">
        <v>0.010336104121351627</v>
      </c>
      <c r="D701" s="84" t="s">
        <v>2415</v>
      </c>
      <c r="E701" s="84" t="b">
        <v>0</v>
      </c>
      <c r="F701" s="84" t="b">
        <v>0</v>
      </c>
      <c r="G701" s="84" t="b">
        <v>0</v>
      </c>
    </row>
    <row r="702" spans="1:7" ht="15">
      <c r="A702" s="84" t="s">
        <v>3114</v>
      </c>
      <c r="B702" s="84">
        <v>2</v>
      </c>
      <c r="C702" s="122">
        <v>0.010336104121351627</v>
      </c>
      <c r="D702" s="84" t="s">
        <v>2415</v>
      </c>
      <c r="E702" s="84" t="b">
        <v>0</v>
      </c>
      <c r="F702" s="84" t="b">
        <v>0</v>
      </c>
      <c r="G702" s="84" t="b">
        <v>0</v>
      </c>
    </row>
    <row r="703" spans="1:7" ht="15">
      <c r="A703" s="84" t="s">
        <v>3215</v>
      </c>
      <c r="B703" s="84">
        <v>2</v>
      </c>
      <c r="C703" s="122">
        <v>0.010336104121351627</v>
      </c>
      <c r="D703" s="84" t="s">
        <v>2415</v>
      </c>
      <c r="E703" s="84" t="b">
        <v>0</v>
      </c>
      <c r="F703" s="84" t="b">
        <v>0</v>
      </c>
      <c r="G703" s="84" t="b">
        <v>0</v>
      </c>
    </row>
    <row r="704" spans="1:7" ht="15">
      <c r="A704" s="84" t="s">
        <v>3089</v>
      </c>
      <c r="B704" s="84">
        <v>2</v>
      </c>
      <c r="C704" s="122">
        <v>0.010336104121351627</v>
      </c>
      <c r="D704" s="84" t="s">
        <v>2415</v>
      </c>
      <c r="E704" s="84" t="b">
        <v>0</v>
      </c>
      <c r="F704" s="84" t="b">
        <v>0</v>
      </c>
      <c r="G704" s="84" t="b">
        <v>0</v>
      </c>
    </row>
    <row r="705" spans="1:7" ht="15">
      <c r="A705" s="84" t="s">
        <v>3216</v>
      </c>
      <c r="B705" s="84">
        <v>2</v>
      </c>
      <c r="C705" s="122">
        <v>0.010336104121351627</v>
      </c>
      <c r="D705" s="84" t="s">
        <v>2415</v>
      </c>
      <c r="E705" s="84" t="b">
        <v>0</v>
      </c>
      <c r="F705" s="84" t="b">
        <v>0</v>
      </c>
      <c r="G705" s="84" t="b">
        <v>0</v>
      </c>
    </row>
    <row r="706" spans="1:7" ht="15">
      <c r="A706" s="84" t="s">
        <v>3217</v>
      </c>
      <c r="B706" s="84">
        <v>2</v>
      </c>
      <c r="C706" s="122">
        <v>0.010336104121351627</v>
      </c>
      <c r="D706" s="84" t="s">
        <v>2415</v>
      </c>
      <c r="E706" s="84" t="b">
        <v>0</v>
      </c>
      <c r="F706" s="84" t="b">
        <v>0</v>
      </c>
      <c r="G706" s="84" t="b">
        <v>0</v>
      </c>
    </row>
    <row r="707" spans="1:7" ht="15">
      <c r="A707" s="84" t="s">
        <v>3127</v>
      </c>
      <c r="B707" s="84">
        <v>2</v>
      </c>
      <c r="C707" s="122">
        <v>0.010336104121351627</v>
      </c>
      <c r="D707" s="84" t="s">
        <v>2415</v>
      </c>
      <c r="E707" s="84" t="b">
        <v>0</v>
      </c>
      <c r="F707" s="84" t="b">
        <v>0</v>
      </c>
      <c r="G707" s="84" t="b">
        <v>0</v>
      </c>
    </row>
    <row r="708" spans="1:7" ht="15">
      <c r="A708" s="84" t="s">
        <v>3218</v>
      </c>
      <c r="B708" s="84">
        <v>2</v>
      </c>
      <c r="C708" s="122">
        <v>0.010336104121351627</v>
      </c>
      <c r="D708" s="84" t="s">
        <v>2415</v>
      </c>
      <c r="E708" s="84" t="b">
        <v>0</v>
      </c>
      <c r="F708" s="84" t="b">
        <v>0</v>
      </c>
      <c r="G708" s="84" t="b">
        <v>0</v>
      </c>
    </row>
    <row r="709" spans="1:7" ht="15">
      <c r="A709" s="84" t="s">
        <v>3219</v>
      </c>
      <c r="B709" s="84">
        <v>2</v>
      </c>
      <c r="C709" s="122">
        <v>0.010336104121351627</v>
      </c>
      <c r="D709" s="84" t="s">
        <v>2415</v>
      </c>
      <c r="E709" s="84" t="b">
        <v>0</v>
      </c>
      <c r="F709" s="84" t="b">
        <v>0</v>
      </c>
      <c r="G709" s="84" t="b">
        <v>0</v>
      </c>
    </row>
    <row r="710" spans="1:7" ht="15">
      <c r="A710" s="84" t="s">
        <v>3128</v>
      </c>
      <c r="B710" s="84">
        <v>2</v>
      </c>
      <c r="C710" s="122">
        <v>0.010336104121351627</v>
      </c>
      <c r="D710" s="84" t="s">
        <v>2415</v>
      </c>
      <c r="E710" s="84" t="b">
        <v>0</v>
      </c>
      <c r="F710" s="84" t="b">
        <v>0</v>
      </c>
      <c r="G710" s="84" t="b">
        <v>0</v>
      </c>
    </row>
    <row r="711" spans="1:7" ht="15">
      <c r="A711" s="84" t="s">
        <v>2546</v>
      </c>
      <c r="B711" s="84">
        <v>2</v>
      </c>
      <c r="C711" s="122">
        <v>0.010336104121351627</v>
      </c>
      <c r="D711" s="84" t="s">
        <v>2415</v>
      </c>
      <c r="E711" s="84" t="b">
        <v>0</v>
      </c>
      <c r="F711" s="84" t="b">
        <v>0</v>
      </c>
      <c r="G711" s="84" t="b">
        <v>0</v>
      </c>
    </row>
    <row r="712" spans="1:7" ht="15">
      <c r="A712" s="84" t="s">
        <v>3129</v>
      </c>
      <c r="B712" s="84">
        <v>2</v>
      </c>
      <c r="C712" s="122">
        <v>0.010336104121351627</v>
      </c>
      <c r="D712" s="84" t="s">
        <v>2415</v>
      </c>
      <c r="E712" s="84" t="b">
        <v>0</v>
      </c>
      <c r="F712" s="84" t="b">
        <v>1</v>
      </c>
      <c r="G712" s="84" t="b">
        <v>0</v>
      </c>
    </row>
    <row r="713" spans="1:7" ht="15">
      <c r="A713" s="84" t="s">
        <v>3130</v>
      </c>
      <c r="B713" s="84">
        <v>2</v>
      </c>
      <c r="C713" s="122">
        <v>0.010336104121351627</v>
      </c>
      <c r="D713" s="84" t="s">
        <v>2415</v>
      </c>
      <c r="E713" s="84" t="b">
        <v>0</v>
      </c>
      <c r="F713" s="84" t="b">
        <v>0</v>
      </c>
      <c r="G713" s="84" t="b">
        <v>0</v>
      </c>
    </row>
    <row r="714" spans="1:7" ht="15">
      <c r="A714" s="84" t="s">
        <v>3221</v>
      </c>
      <c r="B714" s="84">
        <v>2</v>
      </c>
      <c r="C714" s="122">
        <v>0.010336104121351627</v>
      </c>
      <c r="D714" s="84" t="s">
        <v>2415</v>
      </c>
      <c r="E714" s="84" t="b">
        <v>0</v>
      </c>
      <c r="F714" s="84" t="b">
        <v>0</v>
      </c>
      <c r="G714" s="84" t="b">
        <v>0</v>
      </c>
    </row>
    <row r="715" spans="1:7" ht="15">
      <c r="A715" s="84" t="s">
        <v>3222</v>
      </c>
      <c r="B715" s="84">
        <v>2</v>
      </c>
      <c r="C715" s="122">
        <v>0.010336104121351627</v>
      </c>
      <c r="D715" s="84" t="s">
        <v>2415</v>
      </c>
      <c r="E715" s="84" t="b">
        <v>0</v>
      </c>
      <c r="F715" s="84" t="b">
        <v>0</v>
      </c>
      <c r="G715" s="84" t="b">
        <v>0</v>
      </c>
    </row>
    <row r="716" spans="1:7" ht="15">
      <c r="A716" s="84" t="s">
        <v>3223</v>
      </c>
      <c r="B716" s="84">
        <v>2</v>
      </c>
      <c r="C716" s="122">
        <v>0.010336104121351627</v>
      </c>
      <c r="D716" s="84" t="s">
        <v>2415</v>
      </c>
      <c r="E716" s="84" t="b">
        <v>0</v>
      </c>
      <c r="F716" s="84" t="b">
        <v>0</v>
      </c>
      <c r="G716" s="84" t="b">
        <v>0</v>
      </c>
    </row>
    <row r="717" spans="1:7" ht="15">
      <c r="A717" s="84" t="s">
        <v>3062</v>
      </c>
      <c r="B717" s="84">
        <v>2</v>
      </c>
      <c r="C717" s="122">
        <v>0.010336104121351627</v>
      </c>
      <c r="D717" s="84" t="s">
        <v>2415</v>
      </c>
      <c r="E717" s="84" t="b">
        <v>0</v>
      </c>
      <c r="F717" s="84" t="b">
        <v>0</v>
      </c>
      <c r="G717" s="84" t="b">
        <v>0</v>
      </c>
    </row>
    <row r="718" spans="1:7" ht="15">
      <c r="A718" s="84" t="s">
        <v>3220</v>
      </c>
      <c r="B718" s="84">
        <v>2</v>
      </c>
      <c r="C718" s="122">
        <v>0.018155065047688802</v>
      </c>
      <c r="D718" s="84" t="s">
        <v>2415</v>
      </c>
      <c r="E718" s="84" t="b">
        <v>0</v>
      </c>
      <c r="F718" s="84" t="b">
        <v>1</v>
      </c>
      <c r="G718" s="84" t="b">
        <v>0</v>
      </c>
    </row>
    <row r="719" spans="1:7" ht="15">
      <c r="A719" s="84" t="s">
        <v>2537</v>
      </c>
      <c r="B719" s="84">
        <v>6</v>
      </c>
      <c r="C719" s="122">
        <v>0</v>
      </c>
      <c r="D719" s="84" t="s">
        <v>2416</v>
      </c>
      <c r="E719" s="84" t="b">
        <v>0</v>
      </c>
      <c r="F719" s="84" t="b">
        <v>0</v>
      </c>
      <c r="G719" s="84" t="b">
        <v>0</v>
      </c>
    </row>
    <row r="720" spans="1:7" ht="15">
      <c r="A720" s="84" t="s">
        <v>3073</v>
      </c>
      <c r="B720" s="84">
        <v>3</v>
      </c>
      <c r="C720" s="122">
        <v>0</v>
      </c>
      <c r="D720" s="84" t="s">
        <v>2416</v>
      </c>
      <c r="E720" s="84" t="b">
        <v>0</v>
      </c>
      <c r="F720" s="84" t="b">
        <v>0</v>
      </c>
      <c r="G720" s="84" t="b">
        <v>0</v>
      </c>
    </row>
    <row r="721" spans="1:7" ht="15">
      <c r="A721" s="84" t="s">
        <v>3067</v>
      </c>
      <c r="B721" s="84">
        <v>3</v>
      </c>
      <c r="C721" s="122">
        <v>0</v>
      </c>
      <c r="D721" s="84" t="s">
        <v>2416</v>
      </c>
      <c r="E721" s="84" t="b">
        <v>0</v>
      </c>
      <c r="F721" s="84" t="b">
        <v>0</v>
      </c>
      <c r="G721" s="84" t="b">
        <v>0</v>
      </c>
    </row>
    <row r="722" spans="1:7" ht="15">
      <c r="A722" s="84" t="s">
        <v>2538</v>
      </c>
      <c r="B722" s="84">
        <v>3</v>
      </c>
      <c r="C722" s="122">
        <v>0</v>
      </c>
      <c r="D722" s="84" t="s">
        <v>2416</v>
      </c>
      <c r="E722" s="84" t="b">
        <v>0</v>
      </c>
      <c r="F722" s="84" t="b">
        <v>0</v>
      </c>
      <c r="G722" s="84" t="b">
        <v>0</v>
      </c>
    </row>
    <row r="723" spans="1:7" ht="15">
      <c r="A723" s="84" t="s">
        <v>611</v>
      </c>
      <c r="B723" s="84">
        <v>3</v>
      </c>
      <c r="C723" s="122">
        <v>0</v>
      </c>
      <c r="D723" s="84" t="s">
        <v>2416</v>
      </c>
      <c r="E723" s="84" t="b">
        <v>0</v>
      </c>
      <c r="F723" s="84" t="b">
        <v>0</v>
      </c>
      <c r="G723" s="84" t="b">
        <v>0</v>
      </c>
    </row>
    <row r="724" spans="1:7" ht="15">
      <c r="A724" s="84" t="s">
        <v>2504</v>
      </c>
      <c r="B724" s="84">
        <v>3</v>
      </c>
      <c r="C724" s="122">
        <v>0</v>
      </c>
      <c r="D724" s="84" t="s">
        <v>2416</v>
      </c>
      <c r="E724" s="84" t="b">
        <v>0</v>
      </c>
      <c r="F724" s="84" t="b">
        <v>0</v>
      </c>
      <c r="G724" s="84" t="b">
        <v>0</v>
      </c>
    </row>
    <row r="725" spans="1:7" ht="15">
      <c r="A725" s="84" t="s">
        <v>2539</v>
      </c>
      <c r="B725" s="84">
        <v>3</v>
      </c>
      <c r="C725" s="122">
        <v>0</v>
      </c>
      <c r="D725" s="84" t="s">
        <v>2416</v>
      </c>
      <c r="E725" s="84" t="b">
        <v>0</v>
      </c>
      <c r="F725" s="84" t="b">
        <v>0</v>
      </c>
      <c r="G725" s="84" t="b">
        <v>0</v>
      </c>
    </row>
    <row r="726" spans="1:7" ht="15">
      <c r="A726" s="84" t="s">
        <v>3043</v>
      </c>
      <c r="B726" s="84">
        <v>3</v>
      </c>
      <c r="C726" s="122">
        <v>0</v>
      </c>
      <c r="D726" s="84" t="s">
        <v>2416</v>
      </c>
      <c r="E726" s="84" t="b">
        <v>0</v>
      </c>
      <c r="F726" s="84" t="b">
        <v>0</v>
      </c>
      <c r="G726" s="84" t="b">
        <v>0</v>
      </c>
    </row>
    <row r="727" spans="1:7" ht="15">
      <c r="A727" s="84" t="s">
        <v>3155</v>
      </c>
      <c r="B727" s="84">
        <v>3</v>
      </c>
      <c r="C727" s="122">
        <v>0</v>
      </c>
      <c r="D727" s="84" t="s">
        <v>2416</v>
      </c>
      <c r="E727" s="84" t="b">
        <v>0</v>
      </c>
      <c r="F727" s="84" t="b">
        <v>0</v>
      </c>
      <c r="G727" s="84" t="b">
        <v>0</v>
      </c>
    </row>
    <row r="728" spans="1:7" ht="15">
      <c r="A728" s="84" t="s">
        <v>3036</v>
      </c>
      <c r="B728" s="84">
        <v>3</v>
      </c>
      <c r="C728" s="122">
        <v>0</v>
      </c>
      <c r="D728" s="84" t="s">
        <v>2416</v>
      </c>
      <c r="E728" s="84" t="b">
        <v>0</v>
      </c>
      <c r="F728" s="84" t="b">
        <v>0</v>
      </c>
      <c r="G728" s="84" t="b">
        <v>0</v>
      </c>
    </row>
    <row r="729" spans="1:7" ht="15">
      <c r="A729" s="84" t="s">
        <v>3038</v>
      </c>
      <c r="B729" s="84">
        <v>3</v>
      </c>
      <c r="C729" s="122">
        <v>0</v>
      </c>
      <c r="D729" s="84" t="s">
        <v>2416</v>
      </c>
      <c r="E729" s="84" t="b">
        <v>0</v>
      </c>
      <c r="F729" s="84" t="b">
        <v>0</v>
      </c>
      <c r="G729" s="84" t="b">
        <v>0</v>
      </c>
    </row>
    <row r="730" spans="1:7" ht="15">
      <c r="A730" s="84" t="s">
        <v>3077</v>
      </c>
      <c r="B730" s="84">
        <v>3</v>
      </c>
      <c r="C730" s="122">
        <v>0</v>
      </c>
      <c r="D730" s="84" t="s">
        <v>2416</v>
      </c>
      <c r="E730" s="84" t="b">
        <v>1</v>
      </c>
      <c r="F730" s="84" t="b">
        <v>0</v>
      </c>
      <c r="G730" s="84" t="b">
        <v>0</v>
      </c>
    </row>
    <row r="731" spans="1:7" ht="15">
      <c r="A731" s="84" t="s">
        <v>3032</v>
      </c>
      <c r="B731" s="84">
        <v>3</v>
      </c>
      <c r="C731" s="122">
        <v>0</v>
      </c>
      <c r="D731" s="84" t="s">
        <v>2416</v>
      </c>
      <c r="E731" s="84" t="b">
        <v>0</v>
      </c>
      <c r="F731" s="84" t="b">
        <v>0</v>
      </c>
      <c r="G731" s="84" t="b">
        <v>0</v>
      </c>
    </row>
    <row r="732" spans="1:7" ht="15">
      <c r="A732" s="84" t="s">
        <v>229</v>
      </c>
      <c r="B732" s="84">
        <v>2</v>
      </c>
      <c r="C732" s="122">
        <v>0.007337135793986718</v>
      </c>
      <c r="D732" s="84" t="s">
        <v>2416</v>
      </c>
      <c r="E732" s="84" t="b">
        <v>0</v>
      </c>
      <c r="F732" s="84" t="b">
        <v>0</v>
      </c>
      <c r="G732" s="84" t="b">
        <v>0</v>
      </c>
    </row>
    <row r="733" spans="1:7" ht="15">
      <c r="A733" s="84" t="s">
        <v>3119</v>
      </c>
      <c r="B733" s="84">
        <v>2</v>
      </c>
      <c r="C733" s="122">
        <v>0.007337135793986718</v>
      </c>
      <c r="D733" s="84" t="s">
        <v>2416</v>
      </c>
      <c r="E733" s="84" t="b">
        <v>0</v>
      </c>
      <c r="F733" s="84" t="b">
        <v>0</v>
      </c>
      <c r="G733" s="84" t="b">
        <v>0</v>
      </c>
    </row>
    <row r="734" spans="1:7" ht="15">
      <c r="A734" s="84" t="s">
        <v>3154</v>
      </c>
      <c r="B734" s="84">
        <v>2</v>
      </c>
      <c r="C734" s="122">
        <v>0.007337135793986718</v>
      </c>
      <c r="D734" s="84" t="s">
        <v>2416</v>
      </c>
      <c r="E734" s="84" t="b">
        <v>0</v>
      </c>
      <c r="F734" s="84" t="b">
        <v>0</v>
      </c>
      <c r="G734" s="84" t="b">
        <v>0</v>
      </c>
    </row>
    <row r="735" spans="1:7" ht="15">
      <c r="A735" s="84" t="s">
        <v>2504</v>
      </c>
      <c r="B735" s="84">
        <v>3</v>
      </c>
      <c r="C735" s="122">
        <v>0</v>
      </c>
      <c r="D735" s="84" t="s">
        <v>2418</v>
      </c>
      <c r="E735" s="84" t="b">
        <v>0</v>
      </c>
      <c r="F735" s="84" t="b">
        <v>0</v>
      </c>
      <c r="G735" s="84" t="b">
        <v>0</v>
      </c>
    </row>
    <row r="736" spans="1:7" ht="15">
      <c r="A736" s="84" t="s">
        <v>3057</v>
      </c>
      <c r="B736" s="84">
        <v>3</v>
      </c>
      <c r="C736" s="122">
        <v>0</v>
      </c>
      <c r="D736" s="84" t="s">
        <v>2418</v>
      </c>
      <c r="E736" s="84" t="b">
        <v>0</v>
      </c>
      <c r="F736" s="84" t="b">
        <v>0</v>
      </c>
      <c r="G736" s="84" t="b">
        <v>0</v>
      </c>
    </row>
    <row r="737" spans="1:7" ht="15">
      <c r="A737" s="84" t="s">
        <v>3036</v>
      </c>
      <c r="B737" s="84">
        <v>3</v>
      </c>
      <c r="C737" s="122">
        <v>0</v>
      </c>
      <c r="D737" s="84" t="s">
        <v>2418</v>
      </c>
      <c r="E737" s="84" t="b">
        <v>0</v>
      </c>
      <c r="F737" s="84" t="b">
        <v>0</v>
      </c>
      <c r="G737" s="84" t="b">
        <v>0</v>
      </c>
    </row>
    <row r="738" spans="1:7" ht="15">
      <c r="A738" s="84" t="s">
        <v>3035</v>
      </c>
      <c r="B738" s="84">
        <v>3</v>
      </c>
      <c r="C738" s="122">
        <v>0</v>
      </c>
      <c r="D738" s="84" t="s">
        <v>2418</v>
      </c>
      <c r="E738" s="84" t="b">
        <v>0</v>
      </c>
      <c r="F738" s="84" t="b">
        <v>0</v>
      </c>
      <c r="G738" s="84" t="b">
        <v>0</v>
      </c>
    </row>
    <row r="739" spans="1:7" ht="15">
      <c r="A739" s="84" t="s">
        <v>3045</v>
      </c>
      <c r="B739" s="84">
        <v>3</v>
      </c>
      <c r="C739" s="122">
        <v>0</v>
      </c>
      <c r="D739" s="84" t="s">
        <v>2418</v>
      </c>
      <c r="E739" s="84" t="b">
        <v>0</v>
      </c>
      <c r="F739" s="84" t="b">
        <v>0</v>
      </c>
      <c r="G739" s="84" t="b">
        <v>0</v>
      </c>
    </row>
    <row r="740" spans="1:7" ht="15">
      <c r="A740" s="84" t="s">
        <v>2537</v>
      </c>
      <c r="B740" s="84">
        <v>3</v>
      </c>
      <c r="C740" s="122">
        <v>0</v>
      </c>
      <c r="D740" s="84" t="s">
        <v>2418</v>
      </c>
      <c r="E740" s="84" t="b">
        <v>0</v>
      </c>
      <c r="F740" s="84" t="b">
        <v>0</v>
      </c>
      <c r="G740" s="84" t="b">
        <v>0</v>
      </c>
    </row>
    <row r="741" spans="1:7" ht="15">
      <c r="A741" s="84" t="s">
        <v>2539</v>
      </c>
      <c r="B741" s="84">
        <v>3</v>
      </c>
      <c r="C741" s="122">
        <v>0</v>
      </c>
      <c r="D741" s="84" t="s">
        <v>2418</v>
      </c>
      <c r="E741" s="84" t="b">
        <v>0</v>
      </c>
      <c r="F741" s="84" t="b">
        <v>0</v>
      </c>
      <c r="G741" s="84" t="b">
        <v>0</v>
      </c>
    </row>
    <row r="742" spans="1:7" ht="15">
      <c r="A742" s="84" t="s">
        <v>3043</v>
      </c>
      <c r="B742" s="84">
        <v>3</v>
      </c>
      <c r="C742" s="122">
        <v>0</v>
      </c>
      <c r="D742" s="84" t="s">
        <v>2418</v>
      </c>
      <c r="E742" s="84" t="b">
        <v>0</v>
      </c>
      <c r="F742" s="84" t="b">
        <v>0</v>
      </c>
      <c r="G742" s="84" t="b">
        <v>0</v>
      </c>
    </row>
    <row r="743" spans="1:7" ht="15">
      <c r="A743" s="84" t="s">
        <v>3032</v>
      </c>
      <c r="B743" s="84">
        <v>3</v>
      </c>
      <c r="C743" s="122">
        <v>0</v>
      </c>
      <c r="D743" s="84" t="s">
        <v>2418</v>
      </c>
      <c r="E743" s="84" t="b">
        <v>0</v>
      </c>
      <c r="F743" s="84" t="b">
        <v>0</v>
      </c>
      <c r="G743" s="84" t="b">
        <v>0</v>
      </c>
    </row>
    <row r="744" spans="1:7" ht="15">
      <c r="A744" s="84" t="s">
        <v>3058</v>
      </c>
      <c r="B744" s="84">
        <v>3</v>
      </c>
      <c r="C744" s="122">
        <v>0</v>
      </c>
      <c r="D744" s="84" t="s">
        <v>2418</v>
      </c>
      <c r="E744" s="84" t="b">
        <v>0</v>
      </c>
      <c r="F744" s="84" t="b">
        <v>0</v>
      </c>
      <c r="G744" s="84" t="b">
        <v>0</v>
      </c>
    </row>
    <row r="745" spans="1:7" ht="15">
      <c r="A745" s="84" t="s">
        <v>3059</v>
      </c>
      <c r="B745" s="84">
        <v>3</v>
      </c>
      <c r="C745" s="122">
        <v>0</v>
      </c>
      <c r="D745" s="84" t="s">
        <v>2418</v>
      </c>
      <c r="E745" s="84" t="b">
        <v>0</v>
      </c>
      <c r="F745" s="84" t="b">
        <v>0</v>
      </c>
      <c r="G745" s="84" t="b">
        <v>0</v>
      </c>
    </row>
    <row r="746" spans="1:7" ht="15">
      <c r="A746" s="84" t="s">
        <v>3038</v>
      </c>
      <c r="B746" s="84">
        <v>3</v>
      </c>
      <c r="C746" s="122">
        <v>0</v>
      </c>
      <c r="D746" s="84" t="s">
        <v>2418</v>
      </c>
      <c r="E746" s="84" t="b">
        <v>0</v>
      </c>
      <c r="F746" s="84" t="b">
        <v>0</v>
      </c>
      <c r="G746" s="84" t="b">
        <v>0</v>
      </c>
    </row>
    <row r="747" spans="1:7" ht="15">
      <c r="A747" s="84" t="s">
        <v>3060</v>
      </c>
      <c r="B747" s="84">
        <v>3</v>
      </c>
      <c r="C747" s="122">
        <v>0</v>
      </c>
      <c r="D747" s="84" t="s">
        <v>2418</v>
      </c>
      <c r="E747" s="84" t="b">
        <v>0</v>
      </c>
      <c r="F747" s="84" t="b">
        <v>0</v>
      </c>
      <c r="G747" s="84" t="b">
        <v>0</v>
      </c>
    </row>
    <row r="748" spans="1:7" ht="15">
      <c r="A748" s="84" t="s">
        <v>217</v>
      </c>
      <c r="B748" s="84">
        <v>2</v>
      </c>
      <c r="C748" s="122">
        <v>0.0078262781802525</v>
      </c>
      <c r="D748" s="84" t="s">
        <v>2418</v>
      </c>
      <c r="E748" s="84" t="b">
        <v>0</v>
      </c>
      <c r="F748" s="84" t="b">
        <v>0</v>
      </c>
      <c r="G748" s="84" t="b">
        <v>0</v>
      </c>
    </row>
    <row r="749" spans="1:7" ht="15">
      <c r="A749" s="84" t="s">
        <v>3282</v>
      </c>
      <c r="B749" s="84">
        <v>2</v>
      </c>
      <c r="C749" s="122">
        <v>0.0078262781802525</v>
      </c>
      <c r="D749" s="84" t="s">
        <v>2418</v>
      </c>
      <c r="E749" s="84" t="b">
        <v>0</v>
      </c>
      <c r="F749" s="84" t="b">
        <v>0</v>
      </c>
      <c r="G749" s="84" t="b">
        <v>0</v>
      </c>
    </row>
    <row r="750" spans="1:7" ht="15">
      <c r="A750" s="84" t="s">
        <v>2538</v>
      </c>
      <c r="B750" s="84">
        <v>2</v>
      </c>
      <c r="C750" s="122">
        <v>0</v>
      </c>
      <c r="D750" s="84" t="s">
        <v>2419</v>
      </c>
      <c r="E750" s="84" t="b">
        <v>0</v>
      </c>
      <c r="F750" s="84" t="b">
        <v>0</v>
      </c>
      <c r="G750" s="84" t="b">
        <v>0</v>
      </c>
    </row>
    <row r="751" spans="1:7" ht="15">
      <c r="A751" s="84" t="s">
        <v>3161</v>
      </c>
      <c r="B751" s="84">
        <v>2</v>
      </c>
      <c r="C751" s="122">
        <v>0</v>
      </c>
      <c r="D751" s="84" t="s">
        <v>2419</v>
      </c>
      <c r="E751" s="84" t="b">
        <v>0</v>
      </c>
      <c r="F751" s="84" t="b">
        <v>0</v>
      </c>
      <c r="G751" s="84" t="b">
        <v>0</v>
      </c>
    </row>
    <row r="752" spans="1:7" ht="15">
      <c r="A752" s="84" t="s">
        <v>2537</v>
      </c>
      <c r="B752" s="84">
        <v>2</v>
      </c>
      <c r="C752" s="122">
        <v>0</v>
      </c>
      <c r="D752" s="84" t="s">
        <v>2420</v>
      </c>
      <c r="E752" s="84" t="b">
        <v>0</v>
      </c>
      <c r="F752" s="84" t="b">
        <v>0</v>
      </c>
      <c r="G752" s="84" t="b">
        <v>0</v>
      </c>
    </row>
    <row r="753" spans="1:7" ht="15">
      <c r="A753" s="84" t="s">
        <v>2555</v>
      </c>
      <c r="B753" s="84">
        <v>2</v>
      </c>
      <c r="C753" s="122">
        <v>0</v>
      </c>
      <c r="D753" s="84" t="s">
        <v>2421</v>
      </c>
      <c r="E753" s="84" t="b">
        <v>0</v>
      </c>
      <c r="F753" s="84" t="b">
        <v>0</v>
      </c>
      <c r="G753" s="84" t="b">
        <v>0</v>
      </c>
    </row>
    <row r="754" spans="1:7" ht="15">
      <c r="A754" s="84" t="s">
        <v>3049</v>
      </c>
      <c r="B754" s="84">
        <v>2</v>
      </c>
      <c r="C754" s="122">
        <v>0</v>
      </c>
      <c r="D754" s="84" t="s">
        <v>2421</v>
      </c>
      <c r="E754" s="84" t="b">
        <v>0</v>
      </c>
      <c r="F754" s="84" t="b">
        <v>0</v>
      </c>
      <c r="G754" s="84" t="b">
        <v>0</v>
      </c>
    </row>
    <row r="755" spans="1:7" ht="15">
      <c r="A755" s="84" t="s">
        <v>3199</v>
      </c>
      <c r="B755" s="84">
        <v>2</v>
      </c>
      <c r="C755" s="122">
        <v>0</v>
      </c>
      <c r="D755" s="84" t="s">
        <v>2421</v>
      </c>
      <c r="E755" s="84" t="b">
        <v>1</v>
      </c>
      <c r="F755" s="84" t="b">
        <v>0</v>
      </c>
      <c r="G755" s="84" t="b">
        <v>0</v>
      </c>
    </row>
    <row r="756" spans="1:7" ht="15">
      <c r="A756" s="84" t="s">
        <v>3068</v>
      </c>
      <c r="B756" s="84">
        <v>2</v>
      </c>
      <c r="C756" s="122">
        <v>0</v>
      </c>
      <c r="D756" s="84" t="s">
        <v>2421</v>
      </c>
      <c r="E756" s="84" t="b">
        <v>0</v>
      </c>
      <c r="F756" s="84" t="b">
        <v>0</v>
      </c>
      <c r="G756" s="84" t="b">
        <v>0</v>
      </c>
    </row>
    <row r="757" spans="1:7" ht="15">
      <c r="A757" s="84" t="s">
        <v>2537</v>
      </c>
      <c r="B757" s="84">
        <v>2</v>
      </c>
      <c r="C757" s="122">
        <v>0</v>
      </c>
      <c r="D757" s="84" t="s">
        <v>2421</v>
      </c>
      <c r="E757" s="84" t="b">
        <v>0</v>
      </c>
      <c r="F757" s="84" t="b">
        <v>0</v>
      </c>
      <c r="G757" s="84" t="b">
        <v>0</v>
      </c>
    </row>
    <row r="758" spans="1:7" ht="15">
      <c r="A758" s="84" t="s">
        <v>2538</v>
      </c>
      <c r="B758" s="84">
        <v>2</v>
      </c>
      <c r="C758" s="122">
        <v>0</v>
      </c>
      <c r="D758" s="84" t="s">
        <v>2421</v>
      </c>
      <c r="E758" s="84" t="b">
        <v>0</v>
      </c>
      <c r="F758" s="84" t="b">
        <v>0</v>
      </c>
      <c r="G758" s="84" t="b">
        <v>0</v>
      </c>
    </row>
    <row r="759" spans="1:7" ht="15">
      <c r="A759" s="84" t="s">
        <v>2538</v>
      </c>
      <c r="B759" s="84">
        <v>2</v>
      </c>
      <c r="C759" s="122">
        <v>0</v>
      </c>
      <c r="D759" s="84" t="s">
        <v>2422</v>
      </c>
      <c r="E759" s="84" t="b">
        <v>0</v>
      </c>
      <c r="F759" s="84" t="b">
        <v>0</v>
      </c>
      <c r="G759" s="84" t="b">
        <v>0</v>
      </c>
    </row>
    <row r="760" spans="1:7" ht="15">
      <c r="A760" s="84" t="s">
        <v>2537</v>
      </c>
      <c r="B760" s="84">
        <v>2</v>
      </c>
      <c r="C760" s="122">
        <v>0</v>
      </c>
      <c r="D760" s="84" t="s">
        <v>2422</v>
      </c>
      <c r="E760" s="84" t="b">
        <v>0</v>
      </c>
      <c r="F760" s="84" t="b">
        <v>0</v>
      </c>
      <c r="G760" s="84" t="b">
        <v>0</v>
      </c>
    </row>
    <row r="761" spans="1:7" ht="15">
      <c r="A761" s="84" t="s">
        <v>3056</v>
      </c>
      <c r="B761" s="84">
        <v>4</v>
      </c>
      <c r="C761" s="122">
        <v>0</v>
      </c>
      <c r="D761" s="84" t="s">
        <v>2423</v>
      </c>
      <c r="E761" s="84" t="b">
        <v>0</v>
      </c>
      <c r="F761" s="84" t="b">
        <v>0</v>
      </c>
      <c r="G761" s="84" t="b">
        <v>0</v>
      </c>
    </row>
    <row r="762" spans="1:7" ht="15">
      <c r="A762" s="84" t="s">
        <v>3246</v>
      </c>
      <c r="B762" s="84">
        <v>2</v>
      </c>
      <c r="C762" s="122">
        <v>0</v>
      </c>
      <c r="D762" s="84" t="s">
        <v>2423</v>
      </c>
      <c r="E762" s="84" t="b">
        <v>0</v>
      </c>
      <c r="F762" s="84" t="b">
        <v>0</v>
      </c>
      <c r="G762" s="84" t="b">
        <v>0</v>
      </c>
    </row>
    <row r="763" spans="1:7" ht="15">
      <c r="A763" s="84" t="s">
        <v>3099</v>
      </c>
      <c r="B763" s="84">
        <v>2</v>
      </c>
      <c r="C763" s="122">
        <v>0</v>
      </c>
      <c r="D763" s="84" t="s">
        <v>2423</v>
      </c>
      <c r="E763" s="84" t="b">
        <v>0</v>
      </c>
      <c r="F763" s="84" t="b">
        <v>0</v>
      </c>
      <c r="G763" s="84" t="b">
        <v>0</v>
      </c>
    </row>
    <row r="764" spans="1:7" ht="15">
      <c r="A764" s="84" t="s">
        <v>3037</v>
      </c>
      <c r="B764" s="84">
        <v>2</v>
      </c>
      <c r="C764" s="122">
        <v>0</v>
      </c>
      <c r="D764" s="84" t="s">
        <v>2423</v>
      </c>
      <c r="E764" s="84" t="b">
        <v>0</v>
      </c>
      <c r="F764" s="84" t="b">
        <v>0</v>
      </c>
      <c r="G764" s="84" t="b">
        <v>0</v>
      </c>
    </row>
    <row r="765" spans="1:7" ht="15">
      <c r="A765" s="84" t="s">
        <v>3149</v>
      </c>
      <c r="B765" s="84">
        <v>2</v>
      </c>
      <c r="C765" s="122">
        <v>0</v>
      </c>
      <c r="D765" s="84" t="s">
        <v>2423</v>
      </c>
      <c r="E765" s="84" t="b">
        <v>1</v>
      </c>
      <c r="F765" s="84" t="b">
        <v>0</v>
      </c>
      <c r="G765" s="84" t="b">
        <v>0</v>
      </c>
    </row>
    <row r="766" spans="1:7" ht="15">
      <c r="A766" s="84" t="s">
        <v>3247</v>
      </c>
      <c r="B766" s="84">
        <v>2</v>
      </c>
      <c r="C766" s="122">
        <v>0</v>
      </c>
      <c r="D766" s="84" t="s">
        <v>2423</v>
      </c>
      <c r="E766" s="84" t="b">
        <v>0</v>
      </c>
      <c r="F766" s="84" t="b">
        <v>0</v>
      </c>
      <c r="G766" s="84" t="b">
        <v>0</v>
      </c>
    </row>
    <row r="767" spans="1:7" ht="15">
      <c r="A767" s="84" t="s">
        <v>628</v>
      </c>
      <c r="B767" s="84">
        <v>2</v>
      </c>
      <c r="C767" s="122">
        <v>0</v>
      </c>
      <c r="D767" s="84" t="s">
        <v>2423</v>
      </c>
      <c r="E767" s="84" t="b">
        <v>0</v>
      </c>
      <c r="F767" s="84" t="b">
        <v>0</v>
      </c>
      <c r="G767" s="84" t="b">
        <v>0</v>
      </c>
    </row>
    <row r="768" spans="1:7" ht="15">
      <c r="A768" s="84" t="s">
        <v>247</v>
      </c>
      <c r="B768" s="84">
        <v>2</v>
      </c>
      <c r="C768" s="122">
        <v>0</v>
      </c>
      <c r="D768" s="84" t="s">
        <v>2424</v>
      </c>
      <c r="E768" s="84" t="b">
        <v>0</v>
      </c>
      <c r="F768" s="84" t="b">
        <v>0</v>
      </c>
      <c r="G768" s="84" t="b">
        <v>0</v>
      </c>
    </row>
    <row r="769" spans="1:7" ht="15">
      <c r="A769" s="84" t="s">
        <v>3253</v>
      </c>
      <c r="B769" s="84">
        <v>2</v>
      </c>
      <c r="C769" s="122">
        <v>0</v>
      </c>
      <c r="D769" s="84" t="s">
        <v>2424</v>
      </c>
      <c r="E769" s="84" t="b">
        <v>0</v>
      </c>
      <c r="F769" s="84" t="b">
        <v>0</v>
      </c>
      <c r="G769" s="84" t="b">
        <v>0</v>
      </c>
    </row>
    <row r="770" spans="1:7" ht="15">
      <c r="A770" s="84" t="s">
        <v>3145</v>
      </c>
      <c r="B770" s="84">
        <v>2</v>
      </c>
      <c r="C770" s="122">
        <v>0</v>
      </c>
      <c r="D770" s="84" t="s">
        <v>2424</v>
      </c>
      <c r="E770" s="84" t="b">
        <v>0</v>
      </c>
      <c r="F770" s="84" t="b">
        <v>0</v>
      </c>
      <c r="G770" s="84" t="b">
        <v>0</v>
      </c>
    </row>
    <row r="771" spans="1:7" ht="15">
      <c r="A771" s="84" t="s">
        <v>3254</v>
      </c>
      <c r="B771" s="84">
        <v>2</v>
      </c>
      <c r="C771" s="122">
        <v>0</v>
      </c>
      <c r="D771" s="84" t="s">
        <v>2424</v>
      </c>
      <c r="E771" s="84" t="b">
        <v>0</v>
      </c>
      <c r="F771" s="84" t="b">
        <v>0</v>
      </c>
      <c r="G771" s="84" t="b">
        <v>0</v>
      </c>
    </row>
    <row r="772" spans="1:7" ht="15">
      <c r="A772" s="84" t="s">
        <v>3066</v>
      </c>
      <c r="B772" s="84">
        <v>2</v>
      </c>
      <c r="C772" s="122">
        <v>0</v>
      </c>
      <c r="D772" s="84" t="s">
        <v>2424</v>
      </c>
      <c r="E772" s="84" t="b">
        <v>0</v>
      </c>
      <c r="F772" s="84" t="b">
        <v>0</v>
      </c>
      <c r="G772" s="84" t="b">
        <v>0</v>
      </c>
    </row>
    <row r="773" spans="1:7" ht="15">
      <c r="A773" s="84" t="s">
        <v>621</v>
      </c>
      <c r="B773" s="84">
        <v>2</v>
      </c>
      <c r="C773" s="122">
        <v>0</v>
      </c>
      <c r="D773" s="84" t="s">
        <v>2424</v>
      </c>
      <c r="E773" s="84" t="b">
        <v>0</v>
      </c>
      <c r="F773" s="84" t="b">
        <v>0</v>
      </c>
      <c r="G773" s="84" t="b">
        <v>0</v>
      </c>
    </row>
    <row r="774" spans="1:7" ht="15">
      <c r="A774" s="84" t="s">
        <v>3074</v>
      </c>
      <c r="B774" s="84">
        <v>2</v>
      </c>
      <c r="C774" s="122">
        <v>0</v>
      </c>
      <c r="D774" s="84" t="s">
        <v>2424</v>
      </c>
      <c r="E774" s="84" t="b">
        <v>0</v>
      </c>
      <c r="F774" s="84" t="b">
        <v>0</v>
      </c>
      <c r="G774" s="84" t="b">
        <v>0</v>
      </c>
    </row>
    <row r="775" spans="1:7" ht="15">
      <c r="A775" s="84" t="s">
        <v>3255</v>
      </c>
      <c r="B775" s="84">
        <v>2</v>
      </c>
      <c r="C775" s="122">
        <v>0</v>
      </c>
      <c r="D775" s="84" t="s">
        <v>2424</v>
      </c>
      <c r="E775" s="84" t="b">
        <v>0</v>
      </c>
      <c r="F775" s="84" t="b">
        <v>0</v>
      </c>
      <c r="G775" s="84" t="b">
        <v>0</v>
      </c>
    </row>
    <row r="776" spans="1:7" ht="15">
      <c r="A776" s="84" t="s">
        <v>3256</v>
      </c>
      <c r="B776" s="84">
        <v>2</v>
      </c>
      <c r="C776" s="122">
        <v>0</v>
      </c>
      <c r="D776" s="84" t="s">
        <v>2424</v>
      </c>
      <c r="E776" s="84" t="b">
        <v>0</v>
      </c>
      <c r="F776" s="84" t="b">
        <v>0</v>
      </c>
      <c r="G776" s="84" t="b">
        <v>0</v>
      </c>
    </row>
    <row r="777" spans="1:7" ht="15">
      <c r="A777" s="84" t="s">
        <v>3257</v>
      </c>
      <c r="B777" s="84">
        <v>2</v>
      </c>
      <c r="C777" s="122">
        <v>0</v>
      </c>
      <c r="D777" s="84" t="s">
        <v>2424</v>
      </c>
      <c r="E777" s="84" t="b">
        <v>0</v>
      </c>
      <c r="F777" s="84" t="b">
        <v>0</v>
      </c>
      <c r="G777" s="84" t="b">
        <v>0</v>
      </c>
    </row>
    <row r="778" spans="1:7" ht="15">
      <c r="A778" s="84" t="s">
        <v>3258</v>
      </c>
      <c r="B778" s="84">
        <v>2</v>
      </c>
      <c r="C778" s="122">
        <v>0</v>
      </c>
      <c r="D778" s="84" t="s">
        <v>2424</v>
      </c>
      <c r="E778" s="84" t="b">
        <v>0</v>
      </c>
      <c r="F778" s="84" t="b">
        <v>0</v>
      </c>
      <c r="G778" s="84" t="b">
        <v>0</v>
      </c>
    </row>
    <row r="779" spans="1:7" ht="15">
      <c r="A779" s="84" t="s">
        <v>239</v>
      </c>
      <c r="B779" s="84">
        <v>3</v>
      </c>
      <c r="C779" s="122">
        <v>0</v>
      </c>
      <c r="D779" s="84" t="s">
        <v>2426</v>
      </c>
      <c r="E779" s="84" t="b">
        <v>0</v>
      </c>
      <c r="F779" s="84" t="b">
        <v>0</v>
      </c>
      <c r="G779" s="84" t="b">
        <v>0</v>
      </c>
    </row>
    <row r="780" spans="1:7" ht="15">
      <c r="A780" s="84" t="s">
        <v>3062</v>
      </c>
      <c r="B780" s="84">
        <v>2</v>
      </c>
      <c r="C780" s="122">
        <v>0</v>
      </c>
      <c r="D780" s="84" t="s">
        <v>2426</v>
      </c>
      <c r="E780" s="84" t="b">
        <v>0</v>
      </c>
      <c r="F780" s="84" t="b">
        <v>0</v>
      </c>
      <c r="G780" s="84" t="b">
        <v>0</v>
      </c>
    </row>
    <row r="781" spans="1:7" ht="15">
      <c r="A781" s="84" t="s">
        <v>3065</v>
      </c>
      <c r="B781" s="84">
        <v>2</v>
      </c>
      <c r="C781" s="122">
        <v>0</v>
      </c>
      <c r="D781" s="84" t="s">
        <v>2426</v>
      </c>
      <c r="E781" s="84" t="b">
        <v>0</v>
      </c>
      <c r="F781" s="84" t="b">
        <v>0</v>
      </c>
      <c r="G781" s="84" t="b">
        <v>0</v>
      </c>
    </row>
    <row r="782" spans="1:7" ht="15">
      <c r="A782" s="84" t="s">
        <v>621</v>
      </c>
      <c r="B782" s="84">
        <v>2</v>
      </c>
      <c r="C782" s="122">
        <v>0</v>
      </c>
      <c r="D782" s="84" t="s">
        <v>2426</v>
      </c>
      <c r="E782" s="84" t="b">
        <v>0</v>
      </c>
      <c r="F782" s="84" t="b">
        <v>0</v>
      </c>
      <c r="G782" s="84" t="b">
        <v>0</v>
      </c>
    </row>
    <row r="783" spans="1:7" ht="15">
      <c r="A783" s="84" t="s">
        <v>3261</v>
      </c>
      <c r="B783" s="84">
        <v>2</v>
      </c>
      <c r="C783" s="122">
        <v>0</v>
      </c>
      <c r="D783" s="84" t="s">
        <v>2426</v>
      </c>
      <c r="E783" s="84" t="b">
        <v>0</v>
      </c>
      <c r="F783" s="84" t="b">
        <v>0</v>
      </c>
      <c r="G783" s="84" t="b">
        <v>0</v>
      </c>
    </row>
    <row r="784" spans="1:7" ht="15">
      <c r="A784" s="84" t="s">
        <v>3262</v>
      </c>
      <c r="B784" s="84">
        <v>2</v>
      </c>
      <c r="C784" s="122">
        <v>0</v>
      </c>
      <c r="D784" s="84" t="s">
        <v>2426</v>
      </c>
      <c r="E784" s="84" t="b">
        <v>0</v>
      </c>
      <c r="F784" s="84" t="b">
        <v>0</v>
      </c>
      <c r="G784" s="84" t="b">
        <v>0</v>
      </c>
    </row>
    <row r="785" spans="1:7" ht="15">
      <c r="A785" s="84" t="s">
        <v>3263</v>
      </c>
      <c r="B785" s="84">
        <v>2</v>
      </c>
      <c r="C785" s="122">
        <v>0</v>
      </c>
      <c r="D785" s="84" t="s">
        <v>2426</v>
      </c>
      <c r="E785" s="84" t="b">
        <v>0</v>
      </c>
      <c r="F785" s="84" t="b">
        <v>0</v>
      </c>
      <c r="G785" s="84" t="b">
        <v>0</v>
      </c>
    </row>
    <row r="786" spans="1:7" ht="15">
      <c r="A786" s="84" t="s">
        <v>3264</v>
      </c>
      <c r="B786" s="84">
        <v>2</v>
      </c>
      <c r="C786" s="122">
        <v>0</v>
      </c>
      <c r="D786" s="84" t="s">
        <v>2426</v>
      </c>
      <c r="E786" s="84" t="b">
        <v>0</v>
      </c>
      <c r="F786" s="84" t="b">
        <v>0</v>
      </c>
      <c r="G786" s="84" t="b">
        <v>0</v>
      </c>
    </row>
    <row r="787" spans="1:7" ht="15">
      <c r="A787" s="84" t="s">
        <v>3265</v>
      </c>
      <c r="B787" s="84">
        <v>2</v>
      </c>
      <c r="C787" s="122">
        <v>0</v>
      </c>
      <c r="D787" s="84" t="s">
        <v>2426</v>
      </c>
      <c r="E787" s="84" t="b">
        <v>0</v>
      </c>
      <c r="F787" s="84" t="b">
        <v>0</v>
      </c>
      <c r="G787" s="84" t="b">
        <v>0</v>
      </c>
    </row>
    <row r="788" spans="1:7" ht="15">
      <c r="A788" s="84" t="s">
        <v>3266</v>
      </c>
      <c r="B788" s="84">
        <v>2</v>
      </c>
      <c r="C788" s="122">
        <v>0</v>
      </c>
      <c r="D788" s="84" t="s">
        <v>2426</v>
      </c>
      <c r="E788" s="84" t="b">
        <v>0</v>
      </c>
      <c r="F788" s="84" t="b">
        <v>0</v>
      </c>
      <c r="G788" s="84" t="b">
        <v>0</v>
      </c>
    </row>
    <row r="789" spans="1:7" ht="15">
      <c r="A789" s="84" t="s">
        <v>2537</v>
      </c>
      <c r="B789" s="84">
        <v>2</v>
      </c>
      <c r="C789" s="122">
        <v>0</v>
      </c>
      <c r="D789" s="84" t="s">
        <v>2428</v>
      </c>
      <c r="E789" s="84" t="b">
        <v>0</v>
      </c>
      <c r="F789" s="84" t="b">
        <v>0</v>
      </c>
      <c r="G789" s="84" t="b">
        <v>0</v>
      </c>
    </row>
    <row r="790" spans="1:7" ht="15">
      <c r="A790" s="84" t="s">
        <v>3123</v>
      </c>
      <c r="B790" s="84">
        <v>2</v>
      </c>
      <c r="C790" s="122">
        <v>0</v>
      </c>
      <c r="D790" s="84" t="s">
        <v>2428</v>
      </c>
      <c r="E790" s="84" t="b">
        <v>0</v>
      </c>
      <c r="F790" s="84" t="b">
        <v>0</v>
      </c>
      <c r="G790" s="84" t="b">
        <v>0</v>
      </c>
    </row>
    <row r="791" spans="1:7" ht="15">
      <c r="A791" s="84" t="s">
        <v>2537</v>
      </c>
      <c r="B791" s="84">
        <v>2</v>
      </c>
      <c r="C791" s="122">
        <v>0</v>
      </c>
      <c r="D791" s="84" t="s">
        <v>2429</v>
      </c>
      <c r="E791" s="84" t="b">
        <v>0</v>
      </c>
      <c r="F791" s="84" t="b">
        <v>0</v>
      </c>
      <c r="G791" s="84" t="b">
        <v>0</v>
      </c>
    </row>
    <row r="792" spans="1:7" ht="15">
      <c r="A792" s="84" t="s">
        <v>3278</v>
      </c>
      <c r="B792" s="84">
        <v>2</v>
      </c>
      <c r="C792" s="122">
        <v>0</v>
      </c>
      <c r="D792" s="84" t="s">
        <v>2430</v>
      </c>
      <c r="E792" s="84" t="b">
        <v>0</v>
      </c>
      <c r="F792" s="84" t="b">
        <v>0</v>
      </c>
      <c r="G792" s="84" t="b">
        <v>0</v>
      </c>
    </row>
    <row r="793" spans="1:7" ht="15">
      <c r="A793" s="84" t="s">
        <v>3098</v>
      </c>
      <c r="B793" s="84">
        <v>2</v>
      </c>
      <c r="C793" s="122">
        <v>0</v>
      </c>
      <c r="D793" s="84" t="s">
        <v>2430</v>
      </c>
      <c r="E793" s="84" t="b">
        <v>0</v>
      </c>
      <c r="F793" s="84" t="b">
        <v>0</v>
      </c>
      <c r="G793" s="84" t="b">
        <v>0</v>
      </c>
    </row>
    <row r="794" spans="1:7" ht="15">
      <c r="A794" s="84" t="s">
        <v>3099</v>
      </c>
      <c r="B794" s="84">
        <v>2</v>
      </c>
      <c r="C794" s="122">
        <v>0</v>
      </c>
      <c r="D794" s="84" t="s">
        <v>2430</v>
      </c>
      <c r="E794" s="84" t="b">
        <v>0</v>
      </c>
      <c r="F794" s="84" t="b">
        <v>0</v>
      </c>
      <c r="G794" s="84" t="b">
        <v>0</v>
      </c>
    </row>
    <row r="795" spans="1:7" ht="15">
      <c r="A795" s="84" t="s">
        <v>3032</v>
      </c>
      <c r="B795" s="84">
        <v>2</v>
      </c>
      <c r="C795" s="122">
        <v>0</v>
      </c>
      <c r="D795" s="84" t="s">
        <v>2430</v>
      </c>
      <c r="E795" s="84" t="b">
        <v>0</v>
      </c>
      <c r="F795" s="84" t="b">
        <v>0</v>
      </c>
      <c r="G795" s="84" t="b">
        <v>0</v>
      </c>
    </row>
    <row r="796" spans="1:7" ht="15">
      <c r="A796" s="84" t="s">
        <v>3147</v>
      </c>
      <c r="B796" s="84">
        <v>2</v>
      </c>
      <c r="C796" s="122">
        <v>0</v>
      </c>
      <c r="D796" s="84" t="s">
        <v>2430</v>
      </c>
      <c r="E796" s="84" t="b">
        <v>0</v>
      </c>
      <c r="F796" s="84" t="b">
        <v>0</v>
      </c>
      <c r="G796" s="84" t="b">
        <v>0</v>
      </c>
    </row>
    <row r="797" spans="1:7" ht="15">
      <c r="A797" s="84" t="s">
        <v>3279</v>
      </c>
      <c r="B797" s="84">
        <v>2</v>
      </c>
      <c r="C797" s="122">
        <v>0</v>
      </c>
      <c r="D797" s="84" t="s">
        <v>2430</v>
      </c>
      <c r="E797" s="84" t="b">
        <v>0</v>
      </c>
      <c r="F797" s="84" t="b">
        <v>0</v>
      </c>
      <c r="G797" s="84" t="b">
        <v>0</v>
      </c>
    </row>
    <row r="798" spans="1:7" ht="15">
      <c r="A798" s="84" t="s">
        <v>3038</v>
      </c>
      <c r="B798" s="84">
        <v>2</v>
      </c>
      <c r="C798" s="122">
        <v>0</v>
      </c>
      <c r="D798" s="84" t="s">
        <v>2430</v>
      </c>
      <c r="E798" s="84" t="b">
        <v>0</v>
      </c>
      <c r="F798" s="84" t="b">
        <v>0</v>
      </c>
      <c r="G798" s="84" t="b">
        <v>0</v>
      </c>
    </row>
    <row r="799" spans="1:7" ht="15">
      <c r="A799" s="84" t="s">
        <v>223</v>
      </c>
      <c r="B799" s="84">
        <v>2</v>
      </c>
      <c r="C799" s="122">
        <v>0</v>
      </c>
      <c r="D799" s="84" t="s">
        <v>2430</v>
      </c>
      <c r="E799" s="84" t="b">
        <v>0</v>
      </c>
      <c r="F799" s="84" t="b">
        <v>0</v>
      </c>
      <c r="G799" s="84" t="b">
        <v>0</v>
      </c>
    </row>
    <row r="800" spans="1:7" ht="15">
      <c r="A800" s="84" t="s">
        <v>3280</v>
      </c>
      <c r="B800" s="84">
        <v>2</v>
      </c>
      <c r="C800" s="122">
        <v>0</v>
      </c>
      <c r="D800" s="84" t="s">
        <v>2430</v>
      </c>
      <c r="E800" s="84" t="b">
        <v>0</v>
      </c>
      <c r="F800" s="84" t="b">
        <v>0</v>
      </c>
      <c r="G800" s="84" t="b">
        <v>0</v>
      </c>
    </row>
    <row r="801" spans="1:7" ht="15">
      <c r="A801" s="84" t="s">
        <v>3281</v>
      </c>
      <c r="B801" s="84">
        <v>2</v>
      </c>
      <c r="C801" s="122">
        <v>0</v>
      </c>
      <c r="D801" s="84" t="s">
        <v>2430</v>
      </c>
      <c r="E801" s="84" t="b">
        <v>0</v>
      </c>
      <c r="F801" s="84" t="b">
        <v>0</v>
      </c>
      <c r="G80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3290</v>
      </c>
      <c r="B1" s="13" t="s">
        <v>3291</v>
      </c>
      <c r="C1" s="13" t="s">
        <v>3284</v>
      </c>
      <c r="D1" s="13" t="s">
        <v>3285</v>
      </c>
      <c r="E1" s="13" t="s">
        <v>3292</v>
      </c>
      <c r="F1" s="13" t="s">
        <v>144</v>
      </c>
      <c r="G1" s="13" t="s">
        <v>3293</v>
      </c>
      <c r="H1" s="13" t="s">
        <v>3294</v>
      </c>
      <c r="I1" s="13" t="s">
        <v>3295</v>
      </c>
      <c r="J1" s="13" t="s">
        <v>3296</v>
      </c>
      <c r="K1" s="13" t="s">
        <v>3297</v>
      </c>
      <c r="L1" s="13" t="s">
        <v>3298</v>
      </c>
    </row>
    <row r="2" spans="1:12" ht="15">
      <c r="A2" s="84" t="s">
        <v>2537</v>
      </c>
      <c r="B2" s="84" t="s">
        <v>2538</v>
      </c>
      <c r="C2" s="84">
        <v>110</v>
      </c>
      <c r="D2" s="122">
        <v>0.012096651880048681</v>
      </c>
      <c r="E2" s="122">
        <v>1.2303500969624253</v>
      </c>
      <c r="F2" s="84" t="s">
        <v>3286</v>
      </c>
      <c r="G2" s="84" t="b">
        <v>0</v>
      </c>
      <c r="H2" s="84" t="b">
        <v>0</v>
      </c>
      <c r="I2" s="84" t="b">
        <v>0</v>
      </c>
      <c r="J2" s="84" t="b">
        <v>0</v>
      </c>
      <c r="K2" s="84" t="b">
        <v>0</v>
      </c>
      <c r="L2" s="84" t="b">
        <v>0</v>
      </c>
    </row>
    <row r="3" spans="1:12" ht="15">
      <c r="A3" s="84" t="s">
        <v>2538</v>
      </c>
      <c r="B3" s="84" t="s">
        <v>2537</v>
      </c>
      <c r="C3" s="84">
        <v>28</v>
      </c>
      <c r="D3" s="122">
        <v>0.022013297851139455</v>
      </c>
      <c r="E3" s="122">
        <v>0.67004343842684</v>
      </c>
      <c r="F3" s="84" t="s">
        <v>3286</v>
      </c>
      <c r="G3" s="84" t="b">
        <v>0</v>
      </c>
      <c r="H3" s="84" t="b">
        <v>0</v>
      </c>
      <c r="I3" s="84" t="b">
        <v>0</v>
      </c>
      <c r="J3" s="84" t="b">
        <v>0</v>
      </c>
      <c r="K3" s="84" t="b">
        <v>0</v>
      </c>
      <c r="L3" s="84" t="b">
        <v>0</v>
      </c>
    </row>
    <row r="4" spans="1:12" ht="15">
      <c r="A4" s="84" t="s">
        <v>2537</v>
      </c>
      <c r="B4" s="84" t="s">
        <v>2539</v>
      </c>
      <c r="C4" s="84">
        <v>14</v>
      </c>
      <c r="D4" s="122">
        <v>0.006045905713745998</v>
      </c>
      <c r="E4" s="122">
        <v>0.9770169508480929</v>
      </c>
      <c r="F4" s="84" t="s">
        <v>3286</v>
      </c>
      <c r="G4" s="84" t="b">
        <v>0</v>
      </c>
      <c r="H4" s="84" t="b">
        <v>0</v>
      </c>
      <c r="I4" s="84" t="b">
        <v>0</v>
      </c>
      <c r="J4" s="84" t="b">
        <v>0</v>
      </c>
      <c r="K4" s="84" t="b">
        <v>0</v>
      </c>
      <c r="L4" s="84" t="b">
        <v>0</v>
      </c>
    </row>
    <row r="5" spans="1:12" ht="15">
      <c r="A5" s="84" t="s">
        <v>2505</v>
      </c>
      <c r="B5" s="84" t="s">
        <v>3033</v>
      </c>
      <c r="C5" s="84">
        <v>14</v>
      </c>
      <c r="D5" s="122">
        <v>0.006438884772374336</v>
      </c>
      <c r="E5" s="122">
        <v>1.801188820841299</v>
      </c>
      <c r="F5" s="84" t="s">
        <v>3286</v>
      </c>
      <c r="G5" s="84" t="b">
        <v>0</v>
      </c>
      <c r="H5" s="84" t="b">
        <v>0</v>
      </c>
      <c r="I5" s="84" t="b">
        <v>0</v>
      </c>
      <c r="J5" s="84" t="b">
        <v>0</v>
      </c>
      <c r="K5" s="84" t="b">
        <v>0</v>
      </c>
      <c r="L5" s="84" t="b">
        <v>0</v>
      </c>
    </row>
    <row r="6" spans="1:12" ht="15">
      <c r="A6" s="84" t="s">
        <v>2544</v>
      </c>
      <c r="B6" s="84" t="s">
        <v>3039</v>
      </c>
      <c r="C6" s="84">
        <v>12</v>
      </c>
      <c r="D6" s="122">
        <v>0.005519044090606573</v>
      </c>
      <c r="E6" s="122">
        <v>2.2704847380490047</v>
      </c>
      <c r="F6" s="84" t="s">
        <v>3286</v>
      </c>
      <c r="G6" s="84" t="b">
        <v>0</v>
      </c>
      <c r="H6" s="84" t="b">
        <v>1</v>
      </c>
      <c r="I6" s="84" t="b">
        <v>0</v>
      </c>
      <c r="J6" s="84" t="b">
        <v>0</v>
      </c>
      <c r="K6" s="84" t="b">
        <v>0</v>
      </c>
      <c r="L6" s="84" t="b">
        <v>0</v>
      </c>
    </row>
    <row r="7" spans="1:12" ht="15">
      <c r="A7" s="84" t="s">
        <v>351</v>
      </c>
      <c r="B7" s="84" t="s">
        <v>2546</v>
      </c>
      <c r="C7" s="84">
        <v>10</v>
      </c>
      <c r="D7" s="122">
        <v>0.00493120024761292</v>
      </c>
      <c r="E7" s="122">
        <v>2.0709123831438006</v>
      </c>
      <c r="F7" s="84" t="s">
        <v>3286</v>
      </c>
      <c r="G7" s="84" t="b">
        <v>0</v>
      </c>
      <c r="H7" s="84" t="b">
        <v>0</v>
      </c>
      <c r="I7" s="84" t="b">
        <v>0</v>
      </c>
      <c r="J7" s="84" t="b">
        <v>0</v>
      </c>
      <c r="K7" s="84" t="b">
        <v>0</v>
      </c>
      <c r="L7" s="84" t="b">
        <v>0</v>
      </c>
    </row>
    <row r="8" spans="1:12" ht="15">
      <c r="A8" s="84" t="s">
        <v>2539</v>
      </c>
      <c r="B8" s="84" t="s">
        <v>3043</v>
      </c>
      <c r="C8" s="84">
        <v>10</v>
      </c>
      <c r="D8" s="122">
        <v>0.00493120024761292</v>
      </c>
      <c r="E8" s="122">
        <v>1.910333290266367</v>
      </c>
      <c r="F8" s="84" t="s">
        <v>3286</v>
      </c>
      <c r="G8" s="84" t="b">
        <v>0</v>
      </c>
      <c r="H8" s="84" t="b">
        <v>0</v>
      </c>
      <c r="I8" s="84" t="b">
        <v>0</v>
      </c>
      <c r="J8" s="84" t="b">
        <v>0</v>
      </c>
      <c r="K8" s="84" t="b">
        <v>0</v>
      </c>
      <c r="L8" s="84" t="b">
        <v>0</v>
      </c>
    </row>
    <row r="9" spans="1:12" ht="15">
      <c r="A9" s="84" t="s">
        <v>3047</v>
      </c>
      <c r="B9" s="84" t="s">
        <v>3031</v>
      </c>
      <c r="C9" s="84">
        <v>9</v>
      </c>
      <c r="D9" s="122">
        <v>0.0046107499985522885</v>
      </c>
      <c r="E9" s="122">
        <v>2.145546001440705</v>
      </c>
      <c r="F9" s="84" t="s">
        <v>3286</v>
      </c>
      <c r="G9" s="84" t="b">
        <v>0</v>
      </c>
      <c r="H9" s="84" t="b">
        <v>0</v>
      </c>
      <c r="I9" s="84" t="b">
        <v>0</v>
      </c>
      <c r="J9" s="84" t="b">
        <v>0</v>
      </c>
      <c r="K9" s="84" t="b">
        <v>0</v>
      </c>
      <c r="L9" s="84" t="b">
        <v>0</v>
      </c>
    </row>
    <row r="10" spans="1:12" ht="15">
      <c r="A10" s="84" t="s">
        <v>3031</v>
      </c>
      <c r="B10" s="84" t="s">
        <v>3048</v>
      </c>
      <c r="C10" s="84">
        <v>9</v>
      </c>
      <c r="D10" s="122">
        <v>0.0046107499985522885</v>
      </c>
      <c r="E10" s="122">
        <v>2.145546001440705</v>
      </c>
      <c r="F10" s="84" t="s">
        <v>3286</v>
      </c>
      <c r="G10" s="84" t="b">
        <v>0</v>
      </c>
      <c r="H10" s="84" t="b">
        <v>0</v>
      </c>
      <c r="I10" s="84" t="b">
        <v>0</v>
      </c>
      <c r="J10" s="84" t="b">
        <v>0</v>
      </c>
      <c r="K10" s="84" t="b">
        <v>0</v>
      </c>
      <c r="L10" s="84" t="b">
        <v>0</v>
      </c>
    </row>
    <row r="11" spans="1:12" ht="15">
      <c r="A11" s="84" t="s">
        <v>3037</v>
      </c>
      <c r="B11" s="84" t="s">
        <v>2537</v>
      </c>
      <c r="C11" s="84">
        <v>9</v>
      </c>
      <c r="D11" s="122">
        <v>0.0046107499985522885</v>
      </c>
      <c r="E11" s="122">
        <v>1.076021788922281</v>
      </c>
      <c r="F11" s="84" t="s">
        <v>3286</v>
      </c>
      <c r="G11" s="84" t="b">
        <v>0</v>
      </c>
      <c r="H11" s="84" t="b">
        <v>0</v>
      </c>
      <c r="I11" s="84" t="b">
        <v>0</v>
      </c>
      <c r="J11" s="84" t="b">
        <v>0</v>
      </c>
      <c r="K11" s="84" t="b">
        <v>0</v>
      </c>
      <c r="L11" s="84" t="b">
        <v>0</v>
      </c>
    </row>
    <row r="12" spans="1:12" ht="15">
      <c r="A12" s="84" t="s">
        <v>3030</v>
      </c>
      <c r="B12" s="84" t="s">
        <v>2537</v>
      </c>
      <c r="C12" s="84">
        <v>9</v>
      </c>
      <c r="D12" s="122">
        <v>0.0046107499985522885</v>
      </c>
      <c r="E12" s="122">
        <v>0.9346926361258118</v>
      </c>
      <c r="F12" s="84" t="s">
        <v>3286</v>
      </c>
      <c r="G12" s="84" t="b">
        <v>0</v>
      </c>
      <c r="H12" s="84" t="b">
        <v>0</v>
      </c>
      <c r="I12" s="84" t="b">
        <v>0</v>
      </c>
      <c r="J12" s="84" t="b">
        <v>0</v>
      </c>
      <c r="K12" s="84" t="b">
        <v>0</v>
      </c>
      <c r="L12" s="84" t="b">
        <v>0</v>
      </c>
    </row>
    <row r="13" spans="1:12" ht="15">
      <c r="A13" s="84" t="s">
        <v>2557</v>
      </c>
      <c r="B13" s="84" t="s">
        <v>2558</v>
      </c>
      <c r="C13" s="84">
        <v>8</v>
      </c>
      <c r="D13" s="122">
        <v>0.004270025231241048</v>
      </c>
      <c r="E13" s="122">
        <v>2.446575997104686</v>
      </c>
      <c r="F13" s="84" t="s">
        <v>3286</v>
      </c>
      <c r="G13" s="84" t="b">
        <v>0</v>
      </c>
      <c r="H13" s="84" t="b">
        <v>0</v>
      </c>
      <c r="I13" s="84" t="b">
        <v>0</v>
      </c>
      <c r="J13" s="84" t="b">
        <v>0</v>
      </c>
      <c r="K13" s="84" t="b">
        <v>0</v>
      </c>
      <c r="L13" s="84" t="b">
        <v>0</v>
      </c>
    </row>
    <row r="14" spans="1:12" ht="15">
      <c r="A14" s="84" t="s">
        <v>2558</v>
      </c>
      <c r="B14" s="84" t="s">
        <v>2559</v>
      </c>
      <c r="C14" s="84">
        <v>8</v>
      </c>
      <c r="D14" s="122">
        <v>0.004270025231241048</v>
      </c>
      <c r="E14" s="122">
        <v>2.446575997104686</v>
      </c>
      <c r="F14" s="84" t="s">
        <v>3286</v>
      </c>
      <c r="G14" s="84" t="b">
        <v>0</v>
      </c>
      <c r="H14" s="84" t="b">
        <v>0</v>
      </c>
      <c r="I14" s="84" t="b">
        <v>0</v>
      </c>
      <c r="J14" s="84" t="b">
        <v>0</v>
      </c>
      <c r="K14" s="84" t="b">
        <v>0</v>
      </c>
      <c r="L14" s="84" t="b">
        <v>0</v>
      </c>
    </row>
    <row r="15" spans="1:12" ht="15">
      <c r="A15" s="84" t="s">
        <v>2559</v>
      </c>
      <c r="B15" s="84" t="s">
        <v>2560</v>
      </c>
      <c r="C15" s="84">
        <v>8</v>
      </c>
      <c r="D15" s="122">
        <v>0.004270025231241048</v>
      </c>
      <c r="E15" s="122">
        <v>2.446575997104686</v>
      </c>
      <c r="F15" s="84" t="s">
        <v>3286</v>
      </c>
      <c r="G15" s="84" t="b">
        <v>0</v>
      </c>
      <c r="H15" s="84" t="b">
        <v>0</v>
      </c>
      <c r="I15" s="84" t="b">
        <v>0</v>
      </c>
      <c r="J15" s="84" t="b">
        <v>0</v>
      </c>
      <c r="K15" s="84" t="b">
        <v>0</v>
      </c>
      <c r="L15" s="84" t="b">
        <v>0</v>
      </c>
    </row>
    <row r="16" spans="1:12" ht="15">
      <c r="A16" s="84" t="s">
        <v>2560</v>
      </c>
      <c r="B16" s="84" t="s">
        <v>2561</v>
      </c>
      <c r="C16" s="84">
        <v>8</v>
      </c>
      <c r="D16" s="122">
        <v>0.004270025231241048</v>
      </c>
      <c r="E16" s="122">
        <v>2.446575997104686</v>
      </c>
      <c r="F16" s="84" t="s">
        <v>3286</v>
      </c>
      <c r="G16" s="84" t="b">
        <v>0</v>
      </c>
      <c r="H16" s="84" t="b">
        <v>0</v>
      </c>
      <c r="I16" s="84" t="b">
        <v>0</v>
      </c>
      <c r="J16" s="84" t="b">
        <v>0</v>
      </c>
      <c r="K16" s="84" t="b">
        <v>0</v>
      </c>
      <c r="L16" s="84" t="b">
        <v>0</v>
      </c>
    </row>
    <row r="17" spans="1:12" ht="15">
      <c r="A17" s="84" t="s">
        <v>2561</v>
      </c>
      <c r="B17" s="84" t="s">
        <v>2562</v>
      </c>
      <c r="C17" s="84">
        <v>8</v>
      </c>
      <c r="D17" s="122">
        <v>0.004270025231241048</v>
      </c>
      <c r="E17" s="122">
        <v>2.446575997104686</v>
      </c>
      <c r="F17" s="84" t="s">
        <v>3286</v>
      </c>
      <c r="G17" s="84" t="b">
        <v>0</v>
      </c>
      <c r="H17" s="84" t="b">
        <v>0</v>
      </c>
      <c r="I17" s="84" t="b">
        <v>0</v>
      </c>
      <c r="J17" s="84" t="b">
        <v>0</v>
      </c>
      <c r="K17" s="84" t="b">
        <v>0</v>
      </c>
      <c r="L17" s="84" t="b">
        <v>0</v>
      </c>
    </row>
    <row r="18" spans="1:12" ht="15">
      <c r="A18" s="84" t="s">
        <v>2562</v>
      </c>
      <c r="B18" s="84" t="s">
        <v>2563</v>
      </c>
      <c r="C18" s="84">
        <v>8</v>
      </c>
      <c r="D18" s="122">
        <v>0.004270025231241048</v>
      </c>
      <c r="E18" s="122">
        <v>2.446575997104686</v>
      </c>
      <c r="F18" s="84" t="s">
        <v>3286</v>
      </c>
      <c r="G18" s="84" t="b">
        <v>0</v>
      </c>
      <c r="H18" s="84" t="b">
        <v>0</v>
      </c>
      <c r="I18" s="84" t="b">
        <v>0</v>
      </c>
      <c r="J18" s="84" t="b">
        <v>0</v>
      </c>
      <c r="K18" s="84" t="b">
        <v>0</v>
      </c>
      <c r="L18" s="84" t="b">
        <v>0</v>
      </c>
    </row>
    <row r="19" spans="1:12" ht="15">
      <c r="A19" s="84" t="s">
        <v>2563</v>
      </c>
      <c r="B19" s="84" t="s">
        <v>2564</v>
      </c>
      <c r="C19" s="84">
        <v>8</v>
      </c>
      <c r="D19" s="122">
        <v>0.004270025231241048</v>
      </c>
      <c r="E19" s="122">
        <v>2.446575997104686</v>
      </c>
      <c r="F19" s="84" t="s">
        <v>3286</v>
      </c>
      <c r="G19" s="84" t="b">
        <v>0</v>
      </c>
      <c r="H19" s="84" t="b">
        <v>0</v>
      </c>
      <c r="I19" s="84" t="b">
        <v>0</v>
      </c>
      <c r="J19" s="84" t="b">
        <v>0</v>
      </c>
      <c r="K19" s="84" t="b">
        <v>0</v>
      </c>
      <c r="L19" s="84" t="b">
        <v>0</v>
      </c>
    </row>
    <row r="20" spans="1:12" ht="15">
      <c r="A20" s="84" t="s">
        <v>2564</v>
      </c>
      <c r="B20" s="84" t="s">
        <v>2565</v>
      </c>
      <c r="C20" s="84">
        <v>8</v>
      </c>
      <c r="D20" s="122">
        <v>0.004270025231241048</v>
      </c>
      <c r="E20" s="122">
        <v>2.446575997104686</v>
      </c>
      <c r="F20" s="84" t="s">
        <v>3286</v>
      </c>
      <c r="G20" s="84" t="b">
        <v>0</v>
      </c>
      <c r="H20" s="84" t="b">
        <v>0</v>
      </c>
      <c r="I20" s="84" t="b">
        <v>0</v>
      </c>
      <c r="J20" s="84" t="b">
        <v>0</v>
      </c>
      <c r="K20" s="84" t="b">
        <v>0</v>
      </c>
      <c r="L20" s="84" t="b">
        <v>0</v>
      </c>
    </row>
    <row r="21" spans="1:12" ht="15">
      <c r="A21" s="84" t="s">
        <v>2565</v>
      </c>
      <c r="B21" s="84" t="s">
        <v>2566</v>
      </c>
      <c r="C21" s="84">
        <v>8</v>
      </c>
      <c r="D21" s="122">
        <v>0.004270025231241048</v>
      </c>
      <c r="E21" s="122">
        <v>2.446575997104686</v>
      </c>
      <c r="F21" s="84" t="s">
        <v>3286</v>
      </c>
      <c r="G21" s="84" t="b">
        <v>0</v>
      </c>
      <c r="H21" s="84" t="b">
        <v>0</v>
      </c>
      <c r="I21" s="84" t="b">
        <v>0</v>
      </c>
      <c r="J21" s="84" t="b">
        <v>0</v>
      </c>
      <c r="K21" s="84" t="b">
        <v>0</v>
      </c>
      <c r="L21" s="84" t="b">
        <v>0</v>
      </c>
    </row>
    <row r="22" spans="1:12" ht="15">
      <c r="A22" s="84" t="s">
        <v>2566</v>
      </c>
      <c r="B22" s="84" t="s">
        <v>3037</v>
      </c>
      <c r="C22" s="84">
        <v>8</v>
      </c>
      <c r="D22" s="122">
        <v>0.004270025231241048</v>
      </c>
      <c r="E22" s="122">
        <v>2.235722631789793</v>
      </c>
      <c r="F22" s="84" t="s">
        <v>3286</v>
      </c>
      <c r="G22" s="84" t="b">
        <v>0</v>
      </c>
      <c r="H22" s="84" t="b">
        <v>0</v>
      </c>
      <c r="I22" s="84" t="b">
        <v>0</v>
      </c>
      <c r="J22" s="84" t="b">
        <v>0</v>
      </c>
      <c r="K22" s="84" t="b">
        <v>0</v>
      </c>
      <c r="L22" s="84" t="b">
        <v>0</v>
      </c>
    </row>
    <row r="23" spans="1:12" ht="15">
      <c r="A23" s="84" t="s">
        <v>2538</v>
      </c>
      <c r="B23" s="84" t="s">
        <v>3046</v>
      </c>
      <c r="C23" s="84">
        <v>8</v>
      </c>
      <c r="D23" s="122">
        <v>0.004270025231241048</v>
      </c>
      <c r="E23" s="122">
        <v>1.2399187463834012</v>
      </c>
      <c r="F23" s="84" t="s">
        <v>3286</v>
      </c>
      <c r="G23" s="84" t="b">
        <v>0</v>
      </c>
      <c r="H23" s="84" t="b">
        <v>0</v>
      </c>
      <c r="I23" s="84" t="b">
        <v>0</v>
      </c>
      <c r="J23" s="84" t="b">
        <v>0</v>
      </c>
      <c r="K23" s="84" t="b">
        <v>0</v>
      </c>
      <c r="L23" s="84" t="b">
        <v>0</v>
      </c>
    </row>
    <row r="24" spans="1:12" ht="15">
      <c r="A24" s="84" t="s">
        <v>3046</v>
      </c>
      <c r="B24" s="84" t="s">
        <v>2539</v>
      </c>
      <c r="C24" s="84">
        <v>8</v>
      </c>
      <c r="D24" s="122">
        <v>0.004270025231241048</v>
      </c>
      <c r="E24" s="122">
        <v>1.8377826231177554</v>
      </c>
      <c r="F24" s="84" t="s">
        <v>3286</v>
      </c>
      <c r="G24" s="84" t="b">
        <v>0</v>
      </c>
      <c r="H24" s="84" t="b">
        <v>0</v>
      </c>
      <c r="I24" s="84" t="b">
        <v>0</v>
      </c>
      <c r="J24" s="84" t="b">
        <v>0</v>
      </c>
      <c r="K24" s="84" t="b">
        <v>0</v>
      </c>
      <c r="L24" s="84" t="b">
        <v>0</v>
      </c>
    </row>
    <row r="25" spans="1:12" ht="15">
      <c r="A25" s="84" t="s">
        <v>2539</v>
      </c>
      <c r="B25" s="84" t="s">
        <v>3034</v>
      </c>
      <c r="C25" s="84">
        <v>8</v>
      </c>
      <c r="D25" s="122">
        <v>0.004270025231241048</v>
      </c>
      <c r="E25" s="122">
        <v>1.7086879267382977</v>
      </c>
      <c r="F25" s="84" t="s">
        <v>3286</v>
      </c>
      <c r="G25" s="84" t="b">
        <v>0</v>
      </c>
      <c r="H25" s="84" t="b">
        <v>0</v>
      </c>
      <c r="I25" s="84" t="b">
        <v>0</v>
      </c>
      <c r="J25" s="84" t="b">
        <v>0</v>
      </c>
      <c r="K25" s="84" t="b">
        <v>0</v>
      </c>
      <c r="L25" s="84" t="b">
        <v>0</v>
      </c>
    </row>
    <row r="26" spans="1:12" ht="15">
      <c r="A26" s="84" t="s">
        <v>3034</v>
      </c>
      <c r="B26" s="84" t="s">
        <v>3040</v>
      </c>
      <c r="C26" s="84">
        <v>8</v>
      </c>
      <c r="D26" s="122">
        <v>0.004270025231241048</v>
      </c>
      <c r="E26" s="122">
        <v>2.0274466893627103</v>
      </c>
      <c r="F26" s="84" t="s">
        <v>3286</v>
      </c>
      <c r="G26" s="84" t="b">
        <v>0</v>
      </c>
      <c r="H26" s="84" t="b">
        <v>0</v>
      </c>
      <c r="I26" s="84" t="b">
        <v>0</v>
      </c>
      <c r="J26" s="84" t="b">
        <v>0</v>
      </c>
      <c r="K26" s="84" t="b">
        <v>0</v>
      </c>
      <c r="L26" s="84" t="b">
        <v>0</v>
      </c>
    </row>
    <row r="27" spans="1:12" ht="15">
      <c r="A27" s="84" t="s">
        <v>3040</v>
      </c>
      <c r="B27" s="84" t="s">
        <v>3053</v>
      </c>
      <c r="C27" s="84">
        <v>8</v>
      </c>
      <c r="D27" s="122">
        <v>0.004270025231241048</v>
      </c>
      <c r="E27" s="122">
        <v>2.2704847380490047</v>
      </c>
      <c r="F27" s="84" t="s">
        <v>3286</v>
      </c>
      <c r="G27" s="84" t="b">
        <v>0</v>
      </c>
      <c r="H27" s="84" t="b">
        <v>0</v>
      </c>
      <c r="I27" s="84" t="b">
        <v>0</v>
      </c>
      <c r="J27" s="84" t="b">
        <v>0</v>
      </c>
      <c r="K27" s="84" t="b">
        <v>0</v>
      </c>
      <c r="L27" s="84" t="b">
        <v>0</v>
      </c>
    </row>
    <row r="28" spans="1:12" ht="15">
      <c r="A28" s="84" t="s">
        <v>3053</v>
      </c>
      <c r="B28" s="84" t="s">
        <v>3041</v>
      </c>
      <c r="C28" s="84">
        <v>8</v>
      </c>
      <c r="D28" s="122">
        <v>0.004270025231241048</v>
      </c>
      <c r="E28" s="122">
        <v>2.2704847380490047</v>
      </c>
      <c r="F28" s="84" t="s">
        <v>3286</v>
      </c>
      <c r="G28" s="84" t="b">
        <v>0</v>
      </c>
      <c r="H28" s="84" t="b">
        <v>0</v>
      </c>
      <c r="I28" s="84" t="b">
        <v>0</v>
      </c>
      <c r="J28" s="84" t="b">
        <v>0</v>
      </c>
      <c r="K28" s="84" t="b">
        <v>0</v>
      </c>
      <c r="L28" s="84" t="b">
        <v>0</v>
      </c>
    </row>
    <row r="29" spans="1:12" ht="15">
      <c r="A29" s="84" t="s">
        <v>3041</v>
      </c>
      <c r="B29" s="84" t="s">
        <v>3054</v>
      </c>
      <c r="C29" s="84">
        <v>8</v>
      </c>
      <c r="D29" s="122">
        <v>0.004270025231241048</v>
      </c>
      <c r="E29" s="122">
        <v>2.34966598409663</v>
      </c>
      <c r="F29" s="84" t="s">
        <v>3286</v>
      </c>
      <c r="G29" s="84" t="b">
        <v>0</v>
      </c>
      <c r="H29" s="84" t="b">
        <v>0</v>
      </c>
      <c r="I29" s="84" t="b">
        <v>0</v>
      </c>
      <c r="J29" s="84" t="b">
        <v>0</v>
      </c>
      <c r="K29" s="84" t="b">
        <v>0</v>
      </c>
      <c r="L29" s="84" t="b">
        <v>0</v>
      </c>
    </row>
    <row r="30" spans="1:12" ht="15">
      <c r="A30" s="84" t="s">
        <v>3054</v>
      </c>
      <c r="B30" s="84" t="s">
        <v>2505</v>
      </c>
      <c r="C30" s="84">
        <v>8</v>
      </c>
      <c r="D30" s="122">
        <v>0.004270025231241048</v>
      </c>
      <c r="E30" s="122">
        <v>1.8445160057767238</v>
      </c>
      <c r="F30" s="84" t="s">
        <v>3286</v>
      </c>
      <c r="G30" s="84" t="b">
        <v>0</v>
      </c>
      <c r="H30" s="84" t="b">
        <v>0</v>
      </c>
      <c r="I30" s="84" t="b">
        <v>0</v>
      </c>
      <c r="J30" s="84" t="b">
        <v>0</v>
      </c>
      <c r="K30" s="84" t="b">
        <v>0</v>
      </c>
      <c r="L30" s="84" t="b">
        <v>0</v>
      </c>
    </row>
    <row r="31" spans="1:12" ht="15">
      <c r="A31" s="84" t="s">
        <v>3045</v>
      </c>
      <c r="B31" s="84" t="s">
        <v>2537</v>
      </c>
      <c r="C31" s="84">
        <v>8</v>
      </c>
      <c r="D31" s="122">
        <v>0.004270025231241048</v>
      </c>
      <c r="E31" s="122">
        <v>1.1388126187817367</v>
      </c>
      <c r="F31" s="84" t="s">
        <v>3286</v>
      </c>
      <c r="G31" s="84" t="b">
        <v>0</v>
      </c>
      <c r="H31" s="84" t="b">
        <v>0</v>
      </c>
      <c r="I31" s="84" t="b">
        <v>0</v>
      </c>
      <c r="J31" s="84" t="b">
        <v>0</v>
      </c>
      <c r="K31" s="84" t="b">
        <v>0</v>
      </c>
      <c r="L31" s="84" t="b">
        <v>0</v>
      </c>
    </row>
    <row r="32" spans="1:12" ht="15">
      <c r="A32" s="84" t="s">
        <v>2538</v>
      </c>
      <c r="B32" s="84" t="s">
        <v>2544</v>
      </c>
      <c r="C32" s="84">
        <v>7</v>
      </c>
      <c r="D32" s="122">
        <v>0.003906479049597472</v>
      </c>
      <c r="E32" s="122">
        <v>1.1027455533580894</v>
      </c>
      <c r="F32" s="84" t="s">
        <v>3286</v>
      </c>
      <c r="G32" s="84" t="b">
        <v>0</v>
      </c>
      <c r="H32" s="84" t="b">
        <v>0</v>
      </c>
      <c r="I32" s="84" t="b">
        <v>0</v>
      </c>
      <c r="J32" s="84" t="b">
        <v>0</v>
      </c>
      <c r="K32" s="84" t="b">
        <v>1</v>
      </c>
      <c r="L32" s="84" t="b">
        <v>0</v>
      </c>
    </row>
    <row r="33" spans="1:12" ht="15">
      <c r="A33" s="84" t="s">
        <v>3049</v>
      </c>
      <c r="B33" s="84" t="s">
        <v>2542</v>
      </c>
      <c r="C33" s="84">
        <v>7</v>
      </c>
      <c r="D33" s="122">
        <v>0.003906479049597472</v>
      </c>
      <c r="E33" s="122">
        <v>1.9183022199376425</v>
      </c>
      <c r="F33" s="84" t="s">
        <v>3286</v>
      </c>
      <c r="G33" s="84" t="b">
        <v>0</v>
      </c>
      <c r="H33" s="84" t="b">
        <v>0</v>
      </c>
      <c r="I33" s="84" t="b">
        <v>0</v>
      </c>
      <c r="J33" s="84" t="b">
        <v>0</v>
      </c>
      <c r="K33" s="84" t="b">
        <v>0</v>
      </c>
      <c r="L33" s="84" t="b">
        <v>0</v>
      </c>
    </row>
    <row r="34" spans="1:12" ht="15">
      <c r="A34" s="84" t="s">
        <v>2505</v>
      </c>
      <c r="B34" s="84" t="s">
        <v>2541</v>
      </c>
      <c r="C34" s="84">
        <v>7</v>
      </c>
      <c r="D34" s="122">
        <v>0.004335366366053517</v>
      </c>
      <c r="E34" s="122">
        <v>1.5623067319261623</v>
      </c>
      <c r="F34" s="84" t="s">
        <v>3286</v>
      </c>
      <c r="G34" s="84" t="b">
        <v>0</v>
      </c>
      <c r="H34" s="84" t="b">
        <v>0</v>
      </c>
      <c r="I34" s="84" t="b">
        <v>0</v>
      </c>
      <c r="J34" s="84" t="b">
        <v>0</v>
      </c>
      <c r="K34" s="84" t="b">
        <v>1</v>
      </c>
      <c r="L34" s="84" t="b">
        <v>0</v>
      </c>
    </row>
    <row r="35" spans="1:12" ht="15">
      <c r="A35" s="84" t="s">
        <v>2504</v>
      </c>
      <c r="B35" s="84" t="s">
        <v>2537</v>
      </c>
      <c r="C35" s="84">
        <v>7</v>
      </c>
      <c r="D35" s="122">
        <v>0.003906479049597472</v>
      </c>
      <c r="E35" s="122">
        <v>0.7797906761400686</v>
      </c>
      <c r="F35" s="84" t="s">
        <v>3286</v>
      </c>
      <c r="G35" s="84" t="b">
        <v>0</v>
      </c>
      <c r="H35" s="84" t="b">
        <v>0</v>
      </c>
      <c r="I35" s="84" t="b">
        <v>0</v>
      </c>
      <c r="J35" s="84" t="b">
        <v>0</v>
      </c>
      <c r="K35" s="84" t="b">
        <v>0</v>
      </c>
      <c r="L35" s="84" t="b">
        <v>0</v>
      </c>
    </row>
    <row r="36" spans="1:12" ht="15">
      <c r="A36" s="84" t="s">
        <v>296</v>
      </c>
      <c r="B36" s="84" t="s">
        <v>2557</v>
      </c>
      <c r="C36" s="84">
        <v>7</v>
      </c>
      <c r="D36" s="122">
        <v>0.003906479049597472</v>
      </c>
      <c r="E36" s="122">
        <v>2.504567944082373</v>
      </c>
      <c r="F36" s="84" t="s">
        <v>3286</v>
      </c>
      <c r="G36" s="84" t="b">
        <v>0</v>
      </c>
      <c r="H36" s="84" t="b">
        <v>0</v>
      </c>
      <c r="I36" s="84" t="b">
        <v>0</v>
      </c>
      <c r="J36" s="84" t="b">
        <v>0</v>
      </c>
      <c r="K36" s="84" t="b">
        <v>0</v>
      </c>
      <c r="L36" s="84" t="b">
        <v>0</v>
      </c>
    </row>
    <row r="37" spans="1:12" ht="15">
      <c r="A37" s="84" t="s">
        <v>2568</v>
      </c>
      <c r="B37" s="84" t="s">
        <v>371</v>
      </c>
      <c r="C37" s="84">
        <v>7</v>
      </c>
      <c r="D37" s="122">
        <v>0.003906479049597472</v>
      </c>
      <c r="E37" s="122">
        <v>2.504567944082373</v>
      </c>
      <c r="F37" s="84" t="s">
        <v>3286</v>
      </c>
      <c r="G37" s="84" t="b">
        <v>0</v>
      </c>
      <c r="H37" s="84" t="b">
        <v>0</v>
      </c>
      <c r="I37" s="84" t="b">
        <v>0</v>
      </c>
      <c r="J37" s="84" t="b">
        <v>0</v>
      </c>
      <c r="K37" s="84" t="b">
        <v>0</v>
      </c>
      <c r="L37" s="84" t="b">
        <v>0</v>
      </c>
    </row>
    <row r="38" spans="1:12" ht="15">
      <c r="A38" s="84" t="s">
        <v>371</v>
      </c>
      <c r="B38" s="84" t="s">
        <v>2569</v>
      </c>
      <c r="C38" s="84">
        <v>7</v>
      </c>
      <c r="D38" s="122">
        <v>0.003906479049597472</v>
      </c>
      <c r="E38" s="122">
        <v>2.446575997104686</v>
      </c>
      <c r="F38" s="84" t="s">
        <v>3286</v>
      </c>
      <c r="G38" s="84" t="b">
        <v>0</v>
      </c>
      <c r="H38" s="84" t="b">
        <v>0</v>
      </c>
      <c r="I38" s="84" t="b">
        <v>0</v>
      </c>
      <c r="J38" s="84" t="b">
        <v>0</v>
      </c>
      <c r="K38" s="84" t="b">
        <v>0</v>
      </c>
      <c r="L38" s="84" t="b">
        <v>0</v>
      </c>
    </row>
    <row r="39" spans="1:12" ht="15">
      <c r="A39" s="84" t="s">
        <v>2569</v>
      </c>
      <c r="B39" s="84" t="s">
        <v>2570</v>
      </c>
      <c r="C39" s="84">
        <v>7</v>
      </c>
      <c r="D39" s="122">
        <v>0.003906479049597472</v>
      </c>
      <c r="E39" s="122">
        <v>2.446575997104686</v>
      </c>
      <c r="F39" s="84" t="s">
        <v>3286</v>
      </c>
      <c r="G39" s="84" t="b">
        <v>0</v>
      </c>
      <c r="H39" s="84" t="b">
        <v>0</v>
      </c>
      <c r="I39" s="84" t="b">
        <v>0</v>
      </c>
      <c r="J39" s="84" t="b">
        <v>0</v>
      </c>
      <c r="K39" s="84" t="b">
        <v>0</v>
      </c>
      <c r="L39" s="84" t="b">
        <v>0</v>
      </c>
    </row>
    <row r="40" spans="1:12" ht="15">
      <c r="A40" s="84" t="s">
        <v>2570</v>
      </c>
      <c r="B40" s="84" t="s">
        <v>2571</v>
      </c>
      <c r="C40" s="84">
        <v>7</v>
      </c>
      <c r="D40" s="122">
        <v>0.003906479049597472</v>
      </c>
      <c r="E40" s="122">
        <v>2.504567944082373</v>
      </c>
      <c r="F40" s="84" t="s">
        <v>3286</v>
      </c>
      <c r="G40" s="84" t="b">
        <v>0</v>
      </c>
      <c r="H40" s="84" t="b">
        <v>0</v>
      </c>
      <c r="I40" s="84" t="b">
        <v>0</v>
      </c>
      <c r="J40" s="84" t="b">
        <v>0</v>
      </c>
      <c r="K40" s="84" t="b">
        <v>0</v>
      </c>
      <c r="L40" s="84" t="b">
        <v>0</v>
      </c>
    </row>
    <row r="41" spans="1:12" ht="15">
      <c r="A41" s="84" t="s">
        <v>2571</v>
      </c>
      <c r="B41" s="84" t="s">
        <v>2572</v>
      </c>
      <c r="C41" s="84">
        <v>7</v>
      </c>
      <c r="D41" s="122">
        <v>0.003906479049597472</v>
      </c>
      <c r="E41" s="122">
        <v>2.235722631789793</v>
      </c>
      <c r="F41" s="84" t="s">
        <v>3286</v>
      </c>
      <c r="G41" s="84" t="b">
        <v>0</v>
      </c>
      <c r="H41" s="84" t="b">
        <v>0</v>
      </c>
      <c r="I41" s="84" t="b">
        <v>0</v>
      </c>
      <c r="J41" s="84" t="b">
        <v>0</v>
      </c>
      <c r="K41" s="84" t="b">
        <v>0</v>
      </c>
      <c r="L41" s="84" t="b">
        <v>0</v>
      </c>
    </row>
    <row r="42" spans="1:12" ht="15">
      <c r="A42" s="84" t="s">
        <v>2572</v>
      </c>
      <c r="B42" s="84" t="s">
        <v>2573</v>
      </c>
      <c r="C42" s="84">
        <v>7</v>
      </c>
      <c r="D42" s="122">
        <v>0.003906479049597472</v>
      </c>
      <c r="E42" s="122">
        <v>2.2704847380490047</v>
      </c>
      <c r="F42" s="84" t="s">
        <v>3286</v>
      </c>
      <c r="G42" s="84" t="b">
        <v>0</v>
      </c>
      <c r="H42" s="84" t="b">
        <v>0</v>
      </c>
      <c r="I42" s="84" t="b">
        <v>0</v>
      </c>
      <c r="J42" s="84" t="b">
        <v>0</v>
      </c>
      <c r="K42" s="84" t="b">
        <v>0</v>
      </c>
      <c r="L42" s="84" t="b">
        <v>0</v>
      </c>
    </row>
    <row r="43" spans="1:12" ht="15">
      <c r="A43" s="84" t="s">
        <v>2573</v>
      </c>
      <c r="B43" s="84" t="s">
        <v>2574</v>
      </c>
      <c r="C43" s="84">
        <v>7</v>
      </c>
      <c r="D43" s="122">
        <v>0.003906479049597472</v>
      </c>
      <c r="E43" s="122">
        <v>2.504567944082373</v>
      </c>
      <c r="F43" s="84" t="s">
        <v>3286</v>
      </c>
      <c r="G43" s="84" t="b">
        <v>0</v>
      </c>
      <c r="H43" s="84" t="b">
        <v>0</v>
      </c>
      <c r="I43" s="84" t="b">
        <v>0</v>
      </c>
      <c r="J43" s="84" t="b">
        <v>0</v>
      </c>
      <c r="K43" s="84" t="b">
        <v>0</v>
      </c>
      <c r="L43" s="84" t="b">
        <v>0</v>
      </c>
    </row>
    <row r="44" spans="1:12" ht="15">
      <c r="A44" s="84" t="s">
        <v>2574</v>
      </c>
      <c r="B44" s="84" t="s">
        <v>2542</v>
      </c>
      <c r="C44" s="84">
        <v>7</v>
      </c>
      <c r="D44" s="122">
        <v>0.003906479049597472</v>
      </c>
      <c r="E44" s="122">
        <v>2.0274466893627103</v>
      </c>
      <c r="F44" s="84" t="s">
        <v>3286</v>
      </c>
      <c r="G44" s="84" t="b">
        <v>0</v>
      </c>
      <c r="H44" s="84" t="b">
        <v>0</v>
      </c>
      <c r="I44" s="84" t="b">
        <v>0</v>
      </c>
      <c r="J44" s="84" t="b">
        <v>0</v>
      </c>
      <c r="K44" s="84" t="b">
        <v>0</v>
      </c>
      <c r="L44" s="84" t="b">
        <v>0</v>
      </c>
    </row>
    <row r="45" spans="1:12" ht="15">
      <c r="A45" s="84" t="s">
        <v>2542</v>
      </c>
      <c r="B45" s="84" t="s">
        <v>2575</v>
      </c>
      <c r="C45" s="84">
        <v>7</v>
      </c>
      <c r="D45" s="122">
        <v>0.003906479049597472</v>
      </c>
      <c r="E45" s="122">
        <v>2.0274466893627103</v>
      </c>
      <c r="F45" s="84" t="s">
        <v>3286</v>
      </c>
      <c r="G45" s="84" t="b">
        <v>0</v>
      </c>
      <c r="H45" s="84" t="b">
        <v>0</v>
      </c>
      <c r="I45" s="84" t="b">
        <v>0</v>
      </c>
      <c r="J45" s="84" t="b">
        <v>0</v>
      </c>
      <c r="K45" s="84" t="b">
        <v>0</v>
      </c>
      <c r="L45" s="84" t="b">
        <v>0</v>
      </c>
    </row>
    <row r="46" spans="1:12" ht="15">
      <c r="A46" s="84" t="s">
        <v>2575</v>
      </c>
      <c r="B46" s="84" t="s">
        <v>3051</v>
      </c>
      <c r="C46" s="84">
        <v>7</v>
      </c>
      <c r="D46" s="122">
        <v>0.003906479049597472</v>
      </c>
      <c r="E46" s="122">
        <v>2.446575997104686</v>
      </c>
      <c r="F46" s="84" t="s">
        <v>3286</v>
      </c>
      <c r="G46" s="84" t="b">
        <v>0</v>
      </c>
      <c r="H46" s="84" t="b">
        <v>0</v>
      </c>
      <c r="I46" s="84" t="b">
        <v>0</v>
      </c>
      <c r="J46" s="84" t="b">
        <v>0</v>
      </c>
      <c r="K46" s="84" t="b">
        <v>0</v>
      </c>
      <c r="L46" s="84" t="b">
        <v>0</v>
      </c>
    </row>
    <row r="47" spans="1:12" ht="15">
      <c r="A47" s="84" t="s">
        <v>3051</v>
      </c>
      <c r="B47" s="84" t="s">
        <v>3044</v>
      </c>
      <c r="C47" s="84">
        <v>7</v>
      </c>
      <c r="D47" s="122">
        <v>0.003906479049597472</v>
      </c>
      <c r="E47" s="122">
        <v>2.2502813519607177</v>
      </c>
      <c r="F47" s="84" t="s">
        <v>3286</v>
      </c>
      <c r="G47" s="84" t="b">
        <v>0</v>
      </c>
      <c r="H47" s="84" t="b">
        <v>0</v>
      </c>
      <c r="I47" s="84" t="b">
        <v>0</v>
      </c>
      <c r="J47" s="84" t="b">
        <v>0</v>
      </c>
      <c r="K47" s="84" t="b">
        <v>0</v>
      </c>
      <c r="L47" s="84" t="b">
        <v>0</v>
      </c>
    </row>
    <row r="48" spans="1:12" ht="15">
      <c r="A48" s="84" t="s">
        <v>3044</v>
      </c>
      <c r="B48" s="84" t="s">
        <v>3055</v>
      </c>
      <c r="C48" s="84">
        <v>7</v>
      </c>
      <c r="D48" s="122">
        <v>0.003906479049597472</v>
      </c>
      <c r="E48" s="122">
        <v>2.3082732989384045</v>
      </c>
      <c r="F48" s="84" t="s">
        <v>3286</v>
      </c>
      <c r="G48" s="84" t="b">
        <v>0</v>
      </c>
      <c r="H48" s="84" t="b">
        <v>0</v>
      </c>
      <c r="I48" s="84" t="b">
        <v>0</v>
      </c>
      <c r="J48" s="84" t="b">
        <v>0</v>
      </c>
      <c r="K48" s="84" t="b">
        <v>0</v>
      </c>
      <c r="L48" s="84" t="b">
        <v>0</v>
      </c>
    </row>
    <row r="49" spans="1:12" ht="15">
      <c r="A49" s="84" t="s">
        <v>3055</v>
      </c>
      <c r="B49" s="84" t="s">
        <v>3030</v>
      </c>
      <c r="C49" s="84">
        <v>7</v>
      </c>
      <c r="D49" s="122">
        <v>0.003906479049597472</v>
      </c>
      <c r="E49" s="122">
        <v>2.2035379484183917</v>
      </c>
      <c r="F49" s="84" t="s">
        <v>3286</v>
      </c>
      <c r="G49" s="84" t="b">
        <v>0</v>
      </c>
      <c r="H49" s="84" t="b">
        <v>0</v>
      </c>
      <c r="I49" s="84" t="b">
        <v>0</v>
      </c>
      <c r="J49" s="84" t="b">
        <v>0</v>
      </c>
      <c r="K49" s="84" t="b">
        <v>0</v>
      </c>
      <c r="L49" s="84" t="b">
        <v>0</v>
      </c>
    </row>
    <row r="50" spans="1:12" ht="15">
      <c r="A50" s="84" t="s">
        <v>2504</v>
      </c>
      <c r="B50" s="84" t="s">
        <v>3057</v>
      </c>
      <c r="C50" s="84">
        <v>7</v>
      </c>
      <c r="D50" s="122">
        <v>0.003906479049597472</v>
      </c>
      <c r="E50" s="122">
        <v>2.0486359884326486</v>
      </c>
      <c r="F50" s="84" t="s">
        <v>3286</v>
      </c>
      <c r="G50" s="84" t="b">
        <v>0</v>
      </c>
      <c r="H50" s="84" t="b">
        <v>0</v>
      </c>
      <c r="I50" s="84" t="b">
        <v>0</v>
      </c>
      <c r="J50" s="84" t="b">
        <v>0</v>
      </c>
      <c r="K50" s="84" t="b">
        <v>0</v>
      </c>
      <c r="L50" s="84" t="b">
        <v>0</v>
      </c>
    </row>
    <row r="51" spans="1:12" ht="15">
      <c r="A51" s="84" t="s">
        <v>3057</v>
      </c>
      <c r="B51" s="84" t="s">
        <v>3036</v>
      </c>
      <c r="C51" s="84">
        <v>7</v>
      </c>
      <c r="D51" s="122">
        <v>0.003906479049597472</v>
      </c>
      <c r="E51" s="122">
        <v>2.2035379484183917</v>
      </c>
      <c r="F51" s="84" t="s">
        <v>3286</v>
      </c>
      <c r="G51" s="84" t="b">
        <v>0</v>
      </c>
      <c r="H51" s="84" t="b">
        <v>0</v>
      </c>
      <c r="I51" s="84" t="b">
        <v>0</v>
      </c>
      <c r="J51" s="84" t="b">
        <v>0</v>
      </c>
      <c r="K51" s="84" t="b">
        <v>0</v>
      </c>
      <c r="L51" s="84" t="b">
        <v>0</v>
      </c>
    </row>
    <row r="52" spans="1:12" ht="15">
      <c r="A52" s="84" t="s">
        <v>3036</v>
      </c>
      <c r="B52" s="84" t="s">
        <v>3035</v>
      </c>
      <c r="C52" s="84">
        <v>7</v>
      </c>
      <c r="D52" s="122">
        <v>0.003906479049597472</v>
      </c>
      <c r="E52" s="122">
        <v>1.9025079527544104</v>
      </c>
      <c r="F52" s="84" t="s">
        <v>3286</v>
      </c>
      <c r="G52" s="84" t="b">
        <v>0</v>
      </c>
      <c r="H52" s="84" t="b">
        <v>0</v>
      </c>
      <c r="I52" s="84" t="b">
        <v>0</v>
      </c>
      <c r="J52" s="84" t="b">
        <v>0</v>
      </c>
      <c r="K52" s="84" t="b">
        <v>0</v>
      </c>
      <c r="L52" s="84" t="b">
        <v>0</v>
      </c>
    </row>
    <row r="53" spans="1:12" ht="15">
      <c r="A53" s="84" t="s">
        <v>3035</v>
      </c>
      <c r="B53" s="84" t="s">
        <v>3045</v>
      </c>
      <c r="C53" s="84">
        <v>7</v>
      </c>
      <c r="D53" s="122">
        <v>0.003906479049597472</v>
      </c>
      <c r="E53" s="122">
        <v>2.08082067180405</v>
      </c>
      <c r="F53" s="84" t="s">
        <v>3286</v>
      </c>
      <c r="G53" s="84" t="b">
        <v>0</v>
      </c>
      <c r="H53" s="84" t="b">
        <v>0</v>
      </c>
      <c r="I53" s="84" t="b">
        <v>0</v>
      </c>
      <c r="J53" s="84" t="b">
        <v>0</v>
      </c>
      <c r="K53" s="84" t="b">
        <v>0</v>
      </c>
      <c r="L53" s="84" t="b">
        <v>0</v>
      </c>
    </row>
    <row r="54" spans="1:12" ht="15">
      <c r="A54" s="84" t="s">
        <v>3043</v>
      </c>
      <c r="B54" s="84" t="s">
        <v>3032</v>
      </c>
      <c r="C54" s="84">
        <v>7</v>
      </c>
      <c r="D54" s="122">
        <v>0.003906479049597472</v>
      </c>
      <c r="E54" s="122">
        <v>1.9492513562967366</v>
      </c>
      <c r="F54" s="84" t="s">
        <v>3286</v>
      </c>
      <c r="G54" s="84" t="b">
        <v>0</v>
      </c>
      <c r="H54" s="84" t="b">
        <v>0</v>
      </c>
      <c r="I54" s="84" t="b">
        <v>0</v>
      </c>
      <c r="J54" s="84" t="b">
        <v>0</v>
      </c>
      <c r="K54" s="84" t="b">
        <v>0</v>
      </c>
      <c r="L54" s="84" t="b">
        <v>0</v>
      </c>
    </row>
    <row r="55" spans="1:12" ht="15">
      <c r="A55" s="84" t="s">
        <v>3032</v>
      </c>
      <c r="B55" s="84" t="s">
        <v>3058</v>
      </c>
      <c r="C55" s="84">
        <v>7</v>
      </c>
      <c r="D55" s="122">
        <v>0.003906479049597472</v>
      </c>
      <c r="E55" s="122">
        <v>2.2035379484183917</v>
      </c>
      <c r="F55" s="84" t="s">
        <v>3286</v>
      </c>
      <c r="G55" s="84" t="b">
        <v>0</v>
      </c>
      <c r="H55" s="84" t="b">
        <v>0</v>
      </c>
      <c r="I55" s="84" t="b">
        <v>0</v>
      </c>
      <c r="J55" s="84" t="b">
        <v>0</v>
      </c>
      <c r="K55" s="84" t="b">
        <v>0</v>
      </c>
      <c r="L55" s="84" t="b">
        <v>0</v>
      </c>
    </row>
    <row r="56" spans="1:12" ht="15">
      <c r="A56" s="84" t="s">
        <v>3058</v>
      </c>
      <c r="B56" s="84" t="s">
        <v>3059</v>
      </c>
      <c r="C56" s="84">
        <v>7</v>
      </c>
      <c r="D56" s="122">
        <v>0.003906479049597472</v>
      </c>
      <c r="E56" s="122">
        <v>2.504567944082373</v>
      </c>
      <c r="F56" s="84" t="s">
        <v>3286</v>
      </c>
      <c r="G56" s="84" t="b">
        <v>0</v>
      </c>
      <c r="H56" s="84" t="b">
        <v>0</v>
      </c>
      <c r="I56" s="84" t="b">
        <v>0</v>
      </c>
      <c r="J56" s="84" t="b">
        <v>0</v>
      </c>
      <c r="K56" s="84" t="b">
        <v>0</v>
      </c>
      <c r="L56" s="84" t="b">
        <v>0</v>
      </c>
    </row>
    <row r="57" spans="1:12" ht="15">
      <c r="A57" s="84" t="s">
        <v>3059</v>
      </c>
      <c r="B57" s="84" t="s">
        <v>3038</v>
      </c>
      <c r="C57" s="84">
        <v>7</v>
      </c>
      <c r="D57" s="122">
        <v>0.003906479049597472</v>
      </c>
      <c r="E57" s="122">
        <v>2.235722631789793</v>
      </c>
      <c r="F57" s="84" t="s">
        <v>3286</v>
      </c>
      <c r="G57" s="84" t="b">
        <v>0</v>
      </c>
      <c r="H57" s="84" t="b">
        <v>0</v>
      </c>
      <c r="I57" s="84" t="b">
        <v>0</v>
      </c>
      <c r="J57" s="84" t="b">
        <v>0</v>
      </c>
      <c r="K57" s="84" t="b">
        <v>0</v>
      </c>
      <c r="L57" s="84" t="b">
        <v>0</v>
      </c>
    </row>
    <row r="58" spans="1:12" ht="15">
      <c r="A58" s="84" t="s">
        <v>3038</v>
      </c>
      <c r="B58" s="84" t="s">
        <v>3060</v>
      </c>
      <c r="C58" s="84">
        <v>7</v>
      </c>
      <c r="D58" s="122">
        <v>0.003906479049597472</v>
      </c>
      <c r="E58" s="122">
        <v>2.235722631789793</v>
      </c>
      <c r="F58" s="84" t="s">
        <v>3286</v>
      </c>
      <c r="G58" s="84" t="b">
        <v>0</v>
      </c>
      <c r="H58" s="84" t="b">
        <v>0</v>
      </c>
      <c r="I58" s="84" t="b">
        <v>0</v>
      </c>
      <c r="J58" s="84" t="b">
        <v>0</v>
      </c>
      <c r="K58" s="84" t="b">
        <v>0</v>
      </c>
      <c r="L58" s="84" t="b">
        <v>0</v>
      </c>
    </row>
    <row r="59" spans="1:12" ht="15">
      <c r="A59" s="84" t="s">
        <v>3063</v>
      </c>
      <c r="B59" s="84" t="s">
        <v>3042</v>
      </c>
      <c r="C59" s="84">
        <v>6</v>
      </c>
      <c r="D59" s="122">
        <v>0.0035168302104956924</v>
      </c>
      <c r="E59" s="122">
        <v>2.3082732989384045</v>
      </c>
      <c r="F59" s="84" t="s">
        <v>3286</v>
      </c>
      <c r="G59" s="84" t="b">
        <v>0</v>
      </c>
      <c r="H59" s="84" t="b">
        <v>0</v>
      </c>
      <c r="I59" s="84" t="b">
        <v>0</v>
      </c>
      <c r="J59" s="84" t="b">
        <v>0</v>
      </c>
      <c r="K59" s="84" t="b">
        <v>0</v>
      </c>
      <c r="L59" s="84" t="b">
        <v>0</v>
      </c>
    </row>
    <row r="60" spans="1:12" ht="15">
      <c r="A60" s="84" t="s">
        <v>285</v>
      </c>
      <c r="B60" s="84" t="s">
        <v>2568</v>
      </c>
      <c r="C60" s="84">
        <v>6</v>
      </c>
      <c r="D60" s="122">
        <v>0.0035168302104956924</v>
      </c>
      <c r="E60" s="122">
        <v>2.571514733712986</v>
      </c>
      <c r="F60" s="84" t="s">
        <v>3286</v>
      </c>
      <c r="G60" s="84" t="b">
        <v>0</v>
      </c>
      <c r="H60" s="84" t="b">
        <v>0</v>
      </c>
      <c r="I60" s="84" t="b">
        <v>0</v>
      </c>
      <c r="J60" s="84" t="b">
        <v>0</v>
      </c>
      <c r="K60" s="84" t="b">
        <v>0</v>
      </c>
      <c r="L60" s="84" t="b">
        <v>0</v>
      </c>
    </row>
    <row r="61" spans="1:12" ht="15">
      <c r="A61" s="84" t="s">
        <v>610</v>
      </c>
      <c r="B61" s="84" t="s">
        <v>621</v>
      </c>
      <c r="C61" s="84">
        <v>5</v>
      </c>
      <c r="D61" s="122">
        <v>0.0030966902614667975</v>
      </c>
      <c r="E61" s="122">
        <v>1.664820622452217</v>
      </c>
      <c r="F61" s="84" t="s">
        <v>3286</v>
      </c>
      <c r="G61" s="84" t="b">
        <v>0</v>
      </c>
      <c r="H61" s="84" t="b">
        <v>0</v>
      </c>
      <c r="I61" s="84" t="b">
        <v>0</v>
      </c>
      <c r="J61" s="84" t="b">
        <v>0</v>
      </c>
      <c r="K61" s="84" t="b">
        <v>0</v>
      </c>
      <c r="L61" s="84" t="b">
        <v>0</v>
      </c>
    </row>
    <row r="62" spans="1:12" ht="15">
      <c r="A62" s="84" t="s">
        <v>2517</v>
      </c>
      <c r="B62" s="84" t="s">
        <v>2542</v>
      </c>
      <c r="C62" s="84">
        <v>5</v>
      </c>
      <c r="D62" s="122">
        <v>0.0030966902614667975</v>
      </c>
      <c r="E62" s="122">
        <v>1.550325434643048</v>
      </c>
      <c r="F62" s="84" t="s">
        <v>3286</v>
      </c>
      <c r="G62" s="84" t="b">
        <v>0</v>
      </c>
      <c r="H62" s="84" t="b">
        <v>0</v>
      </c>
      <c r="I62" s="84" t="b">
        <v>0</v>
      </c>
      <c r="J62" s="84" t="b">
        <v>0</v>
      </c>
      <c r="K62" s="84" t="b">
        <v>0</v>
      </c>
      <c r="L62" s="84" t="b">
        <v>0</v>
      </c>
    </row>
    <row r="63" spans="1:12" ht="15">
      <c r="A63" s="84" t="s">
        <v>2582</v>
      </c>
      <c r="B63" s="84" t="s">
        <v>2583</v>
      </c>
      <c r="C63" s="84">
        <v>5</v>
      </c>
      <c r="D63" s="122">
        <v>0.0030966902614667975</v>
      </c>
      <c r="E63" s="122">
        <v>2.3082732989384045</v>
      </c>
      <c r="F63" s="84" t="s">
        <v>3286</v>
      </c>
      <c r="G63" s="84" t="b">
        <v>0</v>
      </c>
      <c r="H63" s="84" t="b">
        <v>1</v>
      </c>
      <c r="I63" s="84" t="b">
        <v>0</v>
      </c>
      <c r="J63" s="84" t="b">
        <v>0</v>
      </c>
      <c r="K63" s="84" t="b">
        <v>0</v>
      </c>
      <c r="L63" s="84" t="b">
        <v>0</v>
      </c>
    </row>
    <row r="64" spans="1:12" ht="15">
      <c r="A64" s="84" t="s">
        <v>2583</v>
      </c>
      <c r="B64" s="84" t="s">
        <v>2578</v>
      </c>
      <c r="C64" s="84">
        <v>5</v>
      </c>
      <c r="D64" s="122">
        <v>0.0030966902614667975</v>
      </c>
      <c r="E64" s="122">
        <v>2.446575997104686</v>
      </c>
      <c r="F64" s="84" t="s">
        <v>3286</v>
      </c>
      <c r="G64" s="84" t="b">
        <v>0</v>
      </c>
      <c r="H64" s="84" t="b">
        <v>0</v>
      </c>
      <c r="I64" s="84" t="b">
        <v>0</v>
      </c>
      <c r="J64" s="84" t="b">
        <v>0</v>
      </c>
      <c r="K64" s="84" t="b">
        <v>0</v>
      </c>
      <c r="L64" s="84" t="b">
        <v>0</v>
      </c>
    </row>
    <row r="65" spans="1:12" ht="15">
      <c r="A65" s="84" t="s">
        <v>2578</v>
      </c>
      <c r="B65" s="84" t="s">
        <v>2584</v>
      </c>
      <c r="C65" s="84">
        <v>5</v>
      </c>
      <c r="D65" s="122">
        <v>0.0030966902614667975</v>
      </c>
      <c r="E65" s="122">
        <v>2.446575997104686</v>
      </c>
      <c r="F65" s="84" t="s">
        <v>3286</v>
      </c>
      <c r="G65" s="84" t="b">
        <v>0</v>
      </c>
      <c r="H65" s="84" t="b">
        <v>0</v>
      </c>
      <c r="I65" s="84" t="b">
        <v>0</v>
      </c>
      <c r="J65" s="84" t="b">
        <v>1</v>
      </c>
      <c r="K65" s="84" t="b">
        <v>0</v>
      </c>
      <c r="L65" s="84" t="b">
        <v>0</v>
      </c>
    </row>
    <row r="66" spans="1:12" ht="15">
      <c r="A66" s="84" t="s">
        <v>2584</v>
      </c>
      <c r="B66" s="84" t="s">
        <v>2581</v>
      </c>
      <c r="C66" s="84">
        <v>5</v>
      </c>
      <c r="D66" s="122">
        <v>0.0030966902614667975</v>
      </c>
      <c r="E66" s="122">
        <v>2.34966598409663</v>
      </c>
      <c r="F66" s="84" t="s">
        <v>3286</v>
      </c>
      <c r="G66" s="84" t="b">
        <v>1</v>
      </c>
      <c r="H66" s="84" t="b">
        <v>0</v>
      </c>
      <c r="I66" s="84" t="b">
        <v>0</v>
      </c>
      <c r="J66" s="84" t="b">
        <v>0</v>
      </c>
      <c r="K66" s="84" t="b">
        <v>0</v>
      </c>
      <c r="L66" s="84" t="b">
        <v>0</v>
      </c>
    </row>
    <row r="67" spans="1:12" ht="15">
      <c r="A67" s="84" t="s">
        <v>2581</v>
      </c>
      <c r="B67" s="84" t="s">
        <v>2585</v>
      </c>
      <c r="C67" s="84">
        <v>5</v>
      </c>
      <c r="D67" s="122">
        <v>0.0030966902614667975</v>
      </c>
      <c r="E67" s="122">
        <v>2.2704847380490047</v>
      </c>
      <c r="F67" s="84" t="s">
        <v>3286</v>
      </c>
      <c r="G67" s="84" t="b">
        <v>0</v>
      </c>
      <c r="H67" s="84" t="b">
        <v>0</v>
      </c>
      <c r="I67" s="84" t="b">
        <v>0</v>
      </c>
      <c r="J67" s="84" t="b">
        <v>1</v>
      </c>
      <c r="K67" s="84" t="b">
        <v>0</v>
      </c>
      <c r="L67" s="84" t="b">
        <v>0</v>
      </c>
    </row>
    <row r="68" spans="1:12" ht="15">
      <c r="A68" s="84" t="s">
        <v>2585</v>
      </c>
      <c r="B68" s="84" t="s">
        <v>2586</v>
      </c>
      <c r="C68" s="84">
        <v>5</v>
      </c>
      <c r="D68" s="122">
        <v>0.0030966902614667975</v>
      </c>
      <c r="E68" s="122">
        <v>2.571514733712986</v>
      </c>
      <c r="F68" s="84" t="s">
        <v>3286</v>
      </c>
      <c r="G68" s="84" t="b">
        <v>1</v>
      </c>
      <c r="H68" s="84" t="b">
        <v>0</v>
      </c>
      <c r="I68" s="84" t="b">
        <v>0</v>
      </c>
      <c r="J68" s="84" t="b">
        <v>0</v>
      </c>
      <c r="K68" s="84" t="b">
        <v>0</v>
      </c>
      <c r="L68" s="84" t="b">
        <v>0</v>
      </c>
    </row>
    <row r="69" spans="1:12" ht="15">
      <c r="A69" s="84" t="s">
        <v>2586</v>
      </c>
      <c r="B69" s="84" t="s">
        <v>2581</v>
      </c>
      <c r="C69" s="84">
        <v>5</v>
      </c>
      <c r="D69" s="122">
        <v>0.0030966902614667975</v>
      </c>
      <c r="E69" s="122">
        <v>2.34966598409663</v>
      </c>
      <c r="F69" s="84" t="s">
        <v>3286</v>
      </c>
      <c r="G69" s="84" t="b">
        <v>0</v>
      </c>
      <c r="H69" s="84" t="b">
        <v>0</v>
      </c>
      <c r="I69" s="84" t="b">
        <v>0</v>
      </c>
      <c r="J69" s="84" t="b">
        <v>0</v>
      </c>
      <c r="K69" s="84" t="b">
        <v>0</v>
      </c>
      <c r="L69" s="84" t="b">
        <v>0</v>
      </c>
    </row>
    <row r="70" spans="1:12" ht="15">
      <c r="A70" s="84" t="s">
        <v>2581</v>
      </c>
      <c r="B70" s="84" t="s">
        <v>628</v>
      </c>
      <c r="C70" s="84">
        <v>5</v>
      </c>
      <c r="D70" s="122">
        <v>0.0030966902614667975</v>
      </c>
      <c r="E70" s="122">
        <v>1.7062133076104422</v>
      </c>
      <c r="F70" s="84" t="s">
        <v>3286</v>
      </c>
      <c r="G70" s="84" t="b">
        <v>0</v>
      </c>
      <c r="H70" s="84" t="b">
        <v>0</v>
      </c>
      <c r="I70" s="84" t="b">
        <v>0</v>
      </c>
      <c r="J70" s="84" t="b">
        <v>0</v>
      </c>
      <c r="K70" s="84" t="b">
        <v>0</v>
      </c>
      <c r="L70" s="84" t="b">
        <v>0</v>
      </c>
    </row>
    <row r="71" spans="1:12" ht="15">
      <c r="A71" s="84" t="s">
        <v>628</v>
      </c>
      <c r="B71" s="84" t="s">
        <v>2587</v>
      </c>
      <c r="C71" s="84">
        <v>5</v>
      </c>
      <c r="D71" s="122">
        <v>0.0030966902614667975</v>
      </c>
      <c r="E71" s="122">
        <v>1.9917311370961759</v>
      </c>
      <c r="F71" s="84" t="s">
        <v>3286</v>
      </c>
      <c r="G71" s="84" t="b">
        <v>0</v>
      </c>
      <c r="H71" s="84" t="b">
        <v>0</v>
      </c>
      <c r="I71" s="84" t="b">
        <v>0</v>
      </c>
      <c r="J71" s="84" t="b">
        <v>0</v>
      </c>
      <c r="K71" s="84" t="b">
        <v>0</v>
      </c>
      <c r="L71" s="84" t="b">
        <v>0</v>
      </c>
    </row>
    <row r="72" spans="1:12" ht="15">
      <c r="A72" s="84" t="s">
        <v>2542</v>
      </c>
      <c r="B72" s="84" t="s">
        <v>2537</v>
      </c>
      <c r="C72" s="84">
        <v>5</v>
      </c>
      <c r="D72" s="122">
        <v>0.0030966902614667975</v>
      </c>
      <c r="E72" s="122">
        <v>0.6124733413918925</v>
      </c>
      <c r="F72" s="84" t="s">
        <v>3286</v>
      </c>
      <c r="G72" s="84" t="b">
        <v>0</v>
      </c>
      <c r="H72" s="84" t="b">
        <v>0</v>
      </c>
      <c r="I72" s="84" t="b">
        <v>0</v>
      </c>
      <c r="J72" s="84" t="b">
        <v>0</v>
      </c>
      <c r="K72" s="84" t="b">
        <v>0</v>
      </c>
      <c r="L72" s="84" t="b">
        <v>0</v>
      </c>
    </row>
    <row r="73" spans="1:12" ht="15">
      <c r="A73" s="84" t="s">
        <v>2538</v>
      </c>
      <c r="B73" s="84" t="s">
        <v>2543</v>
      </c>
      <c r="C73" s="84">
        <v>5</v>
      </c>
      <c r="D73" s="122">
        <v>0.0030966902614667975</v>
      </c>
      <c r="E73" s="122">
        <v>1.2576475133438325</v>
      </c>
      <c r="F73" s="84" t="s">
        <v>3286</v>
      </c>
      <c r="G73" s="84" t="b">
        <v>0</v>
      </c>
      <c r="H73" s="84" t="b">
        <v>0</v>
      </c>
      <c r="I73" s="84" t="b">
        <v>0</v>
      </c>
      <c r="J73" s="84" t="b">
        <v>0</v>
      </c>
      <c r="K73" s="84" t="b">
        <v>0</v>
      </c>
      <c r="L73" s="84" t="b">
        <v>0</v>
      </c>
    </row>
    <row r="74" spans="1:12" ht="15">
      <c r="A74" s="84" t="s">
        <v>2543</v>
      </c>
      <c r="B74" s="84" t="s">
        <v>2505</v>
      </c>
      <c r="C74" s="84">
        <v>5</v>
      </c>
      <c r="D74" s="122">
        <v>0.0030966902614667975</v>
      </c>
      <c r="E74" s="122">
        <v>1.765334759729099</v>
      </c>
      <c r="F74" s="84" t="s">
        <v>3286</v>
      </c>
      <c r="G74" s="84" t="b">
        <v>0</v>
      </c>
      <c r="H74" s="84" t="b">
        <v>0</v>
      </c>
      <c r="I74" s="84" t="b">
        <v>0</v>
      </c>
      <c r="J74" s="84" t="b">
        <v>0</v>
      </c>
      <c r="K74" s="84" t="b">
        <v>0</v>
      </c>
      <c r="L74" s="84" t="b">
        <v>0</v>
      </c>
    </row>
    <row r="75" spans="1:12" ht="15">
      <c r="A75" s="84" t="s">
        <v>3068</v>
      </c>
      <c r="B75" s="84" t="s">
        <v>2537</v>
      </c>
      <c r="C75" s="84">
        <v>5</v>
      </c>
      <c r="D75" s="122">
        <v>0.0030966902614667975</v>
      </c>
      <c r="E75" s="122">
        <v>1.235722631789793</v>
      </c>
      <c r="F75" s="84" t="s">
        <v>3286</v>
      </c>
      <c r="G75" s="84" t="b">
        <v>0</v>
      </c>
      <c r="H75" s="84" t="b">
        <v>0</v>
      </c>
      <c r="I75" s="84" t="b">
        <v>0</v>
      </c>
      <c r="J75" s="84" t="b">
        <v>0</v>
      </c>
      <c r="K75" s="84" t="b">
        <v>0</v>
      </c>
      <c r="L75" s="84" t="b">
        <v>0</v>
      </c>
    </row>
    <row r="76" spans="1:12" ht="15">
      <c r="A76" s="84" t="s">
        <v>2548</v>
      </c>
      <c r="B76" s="84" t="s">
        <v>3075</v>
      </c>
      <c r="C76" s="84">
        <v>5</v>
      </c>
      <c r="D76" s="122">
        <v>0.0030966902614667975</v>
      </c>
      <c r="E76" s="122">
        <v>2.446575997104686</v>
      </c>
      <c r="F76" s="84" t="s">
        <v>3286</v>
      </c>
      <c r="G76" s="84" t="b">
        <v>0</v>
      </c>
      <c r="H76" s="84" t="b">
        <v>0</v>
      </c>
      <c r="I76" s="84" t="b">
        <v>0</v>
      </c>
      <c r="J76" s="84" t="b">
        <v>1</v>
      </c>
      <c r="K76" s="84" t="b">
        <v>0</v>
      </c>
      <c r="L76" s="84" t="b">
        <v>0</v>
      </c>
    </row>
    <row r="77" spans="1:12" ht="15">
      <c r="A77" s="84" t="s">
        <v>3075</v>
      </c>
      <c r="B77" s="84" t="s">
        <v>3047</v>
      </c>
      <c r="C77" s="84">
        <v>5</v>
      </c>
      <c r="D77" s="122">
        <v>0.0030966902614667975</v>
      </c>
      <c r="E77" s="122">
        <v>2.3954234746573047</v>
      </c>
      <c r="F77" s="84" t="s">
        <v>3286</v>
      </c>
      <c r="G77" s="84" t="b">
        <v>1</v>
      </c>
      <c r="H77" s="84" t="b">
        <v>0</v>
      </c>
      <c r="I77" s="84" t="b">
        <v>0</v>
      </c>
      <c r="J77" s="84" t="b">
        <v>0</v>
      </c>
      <c r="K77" s="84" t="b">
        <v>0</v>
      </c>
      <c r="L77" s="84" t="b">
        <v>0</v>
      </c>
    </row>
    <row r="78" spans="1:12" ht="15">
      <c r="A78" s="84" t="s">
        <v>3048</v>
      </c>
      <c r="B78" s="84" t="s">
        <v>329</v>
      </c>
      <c r="C78" s="84">
        <v>5</v>
      </c>
      <c r="D78" s="122">
        <v>0.0030966902614667975</v>
      </c>
      <c r="E78" s="122">
        <v>1.9183022199376423</v>
      </c>
      <c r="F78" s="84" t="s">
        <v>3286</v>
      </c>
      <c r="G78" s="84" t="b">
        <v>0</v>
      </c>
      <c r="H78" s="84" t="b">
        <v>0</v>
      </c>
      <c r="I78" s="84" t="b">
        <v>0</v>
      </c>
      <c r="J78" s="84" t="b">
        <v>0</v>
      </c>
      <c r="K78" s="84" t="b">
        <v>0</v>
      </c>
      <c r="L78" s="84" t="b">
        <v>0</v>
      </c>
    </row>
    <row r="79" spans="1:12" ht="15">
      <c r="A79" s="84" t="s">
        <v>329</v>
      </c>
      <c r="B79" s="84" t="s">
        <v>2544</v>
      </c>
      <c r="C79" s="84">
        <v>5</v>
      </c>
      <c r="D79" s="122">
        <v>0.0030966902614667975</v>
      </c>
      <c r="E79" s="122">
        <v>1.6684247467210425</v>
      </c>
      <c r="F79" s="84" t="s">
        <v>3286</v>
      </c>
      <c r="G79" s="84" t="b">
        <v>0</v>
      </c>
      <c r="H79" s="84" t="b">
        <v>0</v>
      </c>
      <c r="I79" s="84" t="b">
        <v>0</v>
      </c>
      <c r="J79" s="84" t="b">
        <v>0</v>
      </c>
      <c r="K79" s="84" t="b">
        <v>1</v>
      </c>
      <c r="L79" s="84" t="b">
        <v>0</v>
      </c>
    </row>
    <row r="80" spans="1:12" ht="15">
      <c r="A80" s="84" t="s">
        <v>3039</v>
      </c>
      <c r="B80" s="84" t="s">
        <v>351</v>
      </c>
      <c r="C80" s="84">
        <v>5</v>
      </c>
      <c r="D80" s="122">
        <v>0.0030966902614667975</v>
      </c>
      <c r="E80" s="122">
        <v>2.0530007938350985</v>
      </c>
      <c r="F80" s="84" t="s">
        <v>3286</v>
      </c>
      <c r="G80" s="84" t="b">
        <v>0</v>
      </c>
      <c r="H80" s="84" t="b">
        <v>0</v>
      </c>
      <c r="I80" s="84" t="b">
        <v>0</v>
      </c>
      <c r="J80" s="84" t="b">
        <v>0</v>
      </c>
      <c r="K80" s="84" t="b">
        <v>0</v>
      </c>
      <c r="L80" s="84" t="b">
        <v>0</v>
      </c>
    </row>
    <row r="81" spans="1:12" ht="15">
      <c r="A81" s="84" t="s">
        <v>2546</v>
      </c>
      <c r="B81" s="84" t="s">
        <v>3076</v>
      </c>
      <c r="C81" s="84">
        <v>5</v>
      </c>
      <c r="D81" s="122">
        <v>0.0030966902614667975</v>
      </c>
      <c r="E81" s="122">
        <v>2.145546001440705</v>
      </c>
      <c r="F81" s="84" t="s">
        <v>3286</v>
      </c>
      <c r="G81" s="84" t="b">
        <v>0</v>
      </c>
      <c r="H81" s="84" t="b">
        <v>0</v>
      </c>
      <c r="I81" s="84" t="b">
        <v>0</v>
      </c>
      <c r="J81" s="84" t="b">
        <v>0</v>
      </c>
      <c r="K81" s="84" t="b">
        <v>0</v>
      </c>
      <c r="L81" s="84" t="b">
        <v>0</v>
      </c>
    </row>
    <row r="82" spans="1:12" ht="15">
      <c r="A82" s="84" t="s">
        <v>3076</v>
      </c>
      <c r="B82" s="84" t="s">
        <v>610</v>
      </c>
      <c r="C82" s="84">
        <v>5</v>
      </c>
      <c r="D82" s="122">
        <v>0.0030966902614667975</v>
      </c>
      <c r="E82" s="122">
        <v>2.094393478993324</v>
      </c>
      <c r="F82" s="84" t="s">
        <v>3286</v>
      </c>
      <c r="G82" s="84" t="b">
        <v>0</v>
      </c>
      <c r="H82" s="84" t="b">
        <v>0</v>
      </c>
      <c r="I82" s="84" t="b">
        <v>0</v>
      </c>
      <c r="J82" s="84" t="b">
        <v>0</v>
      </c>
      <c r="K82" s="84" t="b">
        <v>0</v>
      </c>
      <c r="L82" s="84" t="b">
        <v>0</v>
      </c>
    </row>
    <row r="83" spans="1:12" ht="15">
      <c r="A83" s="84" t="s">
        <v>2505</v>
      </c>
      <c r="B83" s="84" t="s">
        <v>2552</v>
      </c>
      <c r="C83" s="84">
        <v>5</v>
      </c>
      <c r="D83" s="122">
        <v>0.0032998559071859934</v>
      </c>
      <c r="E83" s="122">
        <v>1.8311520442187423</v>
      </c>
      <c r="F83" s="84" t="s">
        <v>3286</v>
      </c>
      <c r="G83" s="84" t="b">
        <v>0</v>
      </c>
      <c r="H83" s="84" t="b">
        <v>0</v>
      </c>
      <c r="I83" s="84" t="b">
        <v>0</v>
      </c>
      <c r="J83" s="84" t="b">
        <v>0</v>
      </c>
      <c r="K83" s="84" t="b">
        <v>0</v>
      </c>
      <c r="L83" s="84" t="b">
        <v>0</v>
      </c>
    </row>
    <row r="84" spans="1:12" ht="15">
      <c r="A84" s="84" t="s">
        <v>3078</v>
      </c>
      <c r="B84" s="84" t="s">
        <v>3079</v>
      </c>
      <c r="C84" s="84">
        <v>5</v>
      </c>
      <c r="D84" s="122">
        <v>0.0030966902614667975</v>
      </c>
      <c r="E84" s="122">
        <v>2.650695979760611</v>
      </c>
      <c r="F84" s="84" t="s">
        <v>3286</v>
      </c>
      <c r="G84" s="84" t="b">
        <v>0</v>
      </c>
      <c r="H84" s="84" t="b">
        <v>0</v>
      </c>
      <c r="I84" s="84" t="b">
        <v>0</v>
      </c>
      <c r="J84" s="84" t="b">
        <v>0</v>
      </c>
      <c r="K84" s="84" t="b">
        <v>0</v>
      </c>
      <c r="L84" s="84" t="b">
        <v>0</v>
      </c>
    </row>
    <row r="85" spans="1:12" ht="15">
      <c r="A85" s="84" t="s">
        <v>2547</v>
      </c>
      <c r="B85" s="84" t="s">
        <v>3081</v>
      </c>
      <c r="C85" s="84">
        <v>5</v>
      </c>
      <c r="D85" s="122">
        <v>0.0030966902614667975</v>
      </c>
      <c r="E85" s="122">
        <v>2.504567944082373</v>
      </c>
      <c r="F85" s="84" t="s">
        <v>3286</v>
      </c>
      <c r="G85" s="84" t="b">
        <v>0</v>
      </c>
      <c r="H85" s="84" t="b">
        <v>0</v>
      </c>
      <c r="I85" s="84" t="b">
        <v>0</v>
      </c>
      <c r="J85" s="84" t="b">
        <v>0</v>
      </c>
      <c r="K85" s="84" t="b">
        <v>0</v>
      </c>
      <c r="L85" s="84" t="b">
        <v>0</v>
      </c>
    </row>
    <row r="86" spans="1:12" ht="15">
      <c r="A86" s="84" t="s">
        <v>2542</v>
      </c>
      <c r="B86" s="84" t="s">
        <v>3047</v>
      </c>
      <c r="C86" s="84">
        <v>4</v>
      </c>
      <c r="D86" s="122">
        <v>0.0026398847257487947</v>
      </c>
      <c r="E86" s="122">
        <v>1.675264171251348</v>
      </c>
      <c r="F86" s="84" t="s">
        <v>3286</v>
      </c>
      <c r="G86" s="84" t="b">
        <v>0</v>
      </c>
      <c r="H86" s="84" t="b">
        <v>0</v>
      </c>
      <c r="I86" s="84" t="b">
        <v>0</v>
      </c>
      <c r="J86" s="84" t="b">
        <v>0</v>
      </c>
      <c r="K86" s="84" t="b">
        <v>0</v>
      </c>
      <c r="L86" s="84" t="b">
        <v>0</v>
      </c>
    </row>
    <row r="87" spans="1:12" ht="15">
      <c r="A87" s="84" t="s">
        <v>319</v>
      </c>
      <c r="B87" s="84" t="s">
        <v>2582</v>
      </c>
      <c r="C87" s="84">
        <v>4</v>
      </c>
      <c r="D87" s="122">
        <v>0.0026398847257487947</v>
      </c>
      <c r="E87" s="122">
        <v>2.34966598409663</v>
      </c>
      <c r="F87" s="84" t="s">
        <v>3286</v>
      </c>
      <c r="G87" s="84" t="b">
        <v>0</v>
      </c>
      <c r="H87" s="84" t="b">
        <v>0</v>
      </c>
      <c r="I87" s="84" t="b">
        <v>0</v>
      </c>
      <c r="J87" s="84" t="b">
        <v>0</v>
      </c>
      <c r="K87" s="84" t="b">
        <v>1</v>
      </c>
      <c r="L87" s="84" t="b">
        <v>0</v>
      </c>
    </row>
    <row r="88" spans="1:12" ht="15">
      <c r="A88" s="84" t="s">
        <v>2587</v>
      </c>
      <c r="B88" s="84" t="s">
        <v>3086</v>
      </c>
      <c r="C88" s="84">
        <v>4</v>
      </c>
      <c r="D88" s="122">
        <v>0.0026398847257487947</v>
      </c>
      <c r="E88" s="122">
        <v>2.571514733712986</v>
      </c>
      <c r="F88" s="84" t="s">
        <v>3286</v>
      </c>
      <c r="G88" s="84" t="b">
        <v>0</v>
      </c>
      <c r="H88" s="84" t="b">
        <v>0</v>
      </c>
      <c r="I88" s="84" t="b">
        <v>0</v>
      </c>
      <c r="J88" s="84" t="b">
        <v>0</v>
      </c>
      <c r="K88" s="84" t="b">
        <v>0</v>
      </c>
      <c r="L88" s="84" t="b">
        <v>0</v>
      </c>
    </row>
    <row r="89" spans="1:12" ht="15">
      <c r="A89" s="84" t="s">
        <v>3087</v>
      </c>
      <c r="B89" s="84" t="s">
        <v>3088</v>
      </c>
      <c r="C89" s="84">
        <v>4</v>
      </c>
      <c r="D89" s="122">
        <v>0.0026398847257487947</v>
      </c>
      <c r="E89" s="122">
        <v>2.7476059927686673</v>
      </c>
      <c r="F89" s="84" t="s">
        <v>3286</v>
      </c>
      <c r="G89" s="84" t="b">
        <v>0</v>
      </c>
      <c r="H89" s="84" t="b">
        <v>0</v>
      </c>
      <c r="I89" s="84" t="b">
        <v>0</v>
      </c>
      <c r="J89" s="84" t="b">
        <v>0</v>
      </c>
      <c r="K89" s="84" t="b">
        <v>0</v>
      </c>
      <c r="L89" s="84" t="b">
        <v>0</v>
      </c>
    </row>
    <row r="90" spans="1:12" ht="15">
      <c r="A90" s="84" t="s">
        <v>3088</v>
      </c>
      <c r="B90" s="84" t="s">
        <v>2505</v>
      </c>
      <c r="C90" s="84">
        <v>4</v>
      </c>
      <c r="D90" s="122">
        <v>0.0026398847257487947</v>
      </c>
      <c r="E90" s="122">
        <v>1.8445160057767238</v>
      </c>
      <c r="F90" s="84" t="s">
        <v>3286</v>
      </c>
      <c r="G90" s="84" t="b">
        <v>0</v>
      </c>
      <c r="H90" s="84" t="b">
        <v>0</v>
      </c>
      <c r="I90" s="84" t="b">
        <v>0</v>
      </c>
      <c r="J90" s="84" t="b">
        <v>0</v>
      </c>
      <c r="K90" s="84" t="b">
        <v>0</v>
      </c>
      <c r="L90" s="84" t="b">
        <v>0</v>
      </c>
    </row>
    <row r="91" spans="1:12" ht="15">
      <c r="A91" s="84" t="s">
        <v>3093</v>
      </c>
      <c r="B91" s="84" t="s">
        <v>2546</v>
      </c>
      <c r="C91" s="84">
        <v>4</v>
      </c>
      <c r="D91" s="122">
        <v>0.0026398847257487947</v>
      </c>
      <c r="E91" s="122">
        <v>2.0709123831438006</v>
      </c>
      <c r="F91" s="84" t="s">
        <v>3286</v>
      </c>
      <c r="G91" s="84" t="b">
        <v>0</v>
      </c>
      <c r="H91" s="84" t="b">
        <v>0</v>
      </c>
      <c r="I91" s="84" t="b">
        <v>0</v>
      </c>
      <c r="J91" s="84" t="b">
        <v>0</v>
      </c>
      <c r="K91" s="84" t="b">
        <v>0</v>
      </c>
      <c r="L91" s="84" t="b">
        <v>0</v>
      </c>
    </row>
    <row r="92" spans="1:12" ht="15">
      <c r="A92" s="84" t="s">
        <v>330</v>
      </c>
      <c r="B92" s="84" t="s">
        <v>2548</v>
      </c>
      <c r="C92" s="84">
        <v>4</v>
      </c>
      <c r="D92" s="122">
        <v>0.0026398847257487947</v>
      </c>
      <c r="E92" s="122">
        <v>2.4076579310743162</v>
      </c>
      <c r="F92" s="84" t="s">
        <v>3286</v>
      </c>
      <c r="G92" s="84" t="b">
        <v>0</v>
      </c>
      <c r="H92" s="84" t="b">
        <v>0</v>
      </c>
      <c r="I92" s="84" t="b">
        <v>0</v>
      </c>
      <c r="J92" s="84" t="b">
        <v>0</v>
      </c>
      <c r="K92" s="84" t="b">
        <v>0</v>
      </c>
      <c r="L92" s="84" t="b">
        <v>0</v>
      </c>
    </row>
    <row r="93" spans="1:12" ht="15">
      <c r="A93" s="84" t="s">
        <v>354</v>
      </c>
      <c r="B93" s="84" t="s">
        <v>353</v>
      </c>
      <c r="C93" s="84">
        <v>4</v>
      </c>
      <c r="D93" s="122">
        <v>0.0026398847257487947</v>
      </c>
      <c r="E93" s="122">
        <v>2.7476059927686673</v>
      </c>
      <c r="F93" s="84" t="s">
        <v>3286</v>
      </c>
      <c r="G93" s="84" t="b">
        <v>0</v>
      </c>
      <c r="H93" s="84" t="b">
        <v>0</v>
      </c>
      <c r="I93" s="84" t="b">
        <v>0</v>
      </c>
      <c r="J93" s="84" t="b">
        <v>0</v>
      </c>
      <c r="K93" s="84" t="b">
        <v>0</v>
      </c>
      <c r="L93" s="84" t="b">
        <v>0</v>
      </c>
    </row>
    <row r="94" spans="1:12" ht="15">
      <c r="A94" s="84" t="s">
        <v>353</v>
      </c>
      <c r="B94" s="84" t="s">
        <v>352</v>
      </c>
      <c r="C94" s="84">
        <v>4</v>
      </c>
      <c r="D94" s="122">
        <v>0.0026398847257487947</v>
      </c>
      <c r="E94" s="122">
        <v>2.7476059927686673</v>
      </c>
      <c r="F94" s="84" t="s">
        <v>3286</v>
      </c>
      <c r="G94" s="84" t="b">
        <v>0</v>
      </c>
      <c r="H94" s="84" t="b">
        <v>0</v>
      </c>
      <c r="I94" s="84" t="b">
        <v>0</v>
      </c>
      <c r="J94" s="84" t="b">
        <v>0</v>
      </c>
      <c r="K94" s="84" t="b">
        <v>0</v>
      </c>
      <c r="L94" s="84" t="b">
        <v>0</v>
      </c>
    </row>
    <row r="95" spans="1:12" ht="15">
      <c r="A95" s="84" t="s">
        <v>352</v>
      </c>
      <c r="B95" s="84" t="s">
        <v>2553</v>
      </c>
      <c r="C95" s="84">
        <v>4</v>
      </c>
      <c r="D95" s="122">
        <v>0.0026398847257487947</v>
      </c>
      <c r="E95" s="122">
        <v>2.7476059927686673</v>
      </c>
      <c r="F95" s="84" t="s">
        <v>3286</v>
      </c>
      <c r="G95" s="84" t="b">
        <v>0</v>
      </c>
      <c r="H95" s="84" t="b">
        <v>0</v>
      </c>
      <c r="I95" s="84" t="b">
        <v>0</v>
      </c>
      <c r="J95" s="84" t="b">
        <v>1</v>
      </c>
      <c r="K95" s="84" t="b">
        <v>0</v>
      </c>
      <c r="L95" s="84" t="b">
        <v>0</v>
      </c>
    </row>
    <row r="96" spans="1:12" ht="15">
      <c r="A96" s="84" t="s">
        <v>2553</v>
      </c>
      <c r="B96" s="84" t="s">
        <v>262</v>
      </c>
      <c r="C96" s="84">
        <v>4</v>
      </c>
      <c r="D96" s="122">
        <v>0.0026398847257487947</v>
      </c>
      <c r="E96" s="122">
        <v>2.650695979760611</v>
      </c>
      <c r="F96" s="84" t="s">
        <v>3286</v>
      </c>
      <c r="G96" s="84" t="b">
        <v>1</v>
      </c>
      <c r="H96" s="84" t="b">
        <v>0</v>
      </c>
      <c r="I96" s="84" t="b">
        <v>0</v>
      </c>
      <c r="J96" s="84" t="b">
        <v>0</v>
      </c>
      <c r="K96" s="84" t="b">
        <v>0</v>
      </c>
      <c r="L96" s="84" t="b">
        <v>0</v>
      </c>
    </row>
    <row r="97" spans="1:12" ht="15">
      <c r="A97" s="84" t="s">
        <v>262</v>
      </c>
      <c r="B97" s="84" t="s">
        <v>2554</v>
      </c>
      <c r="C97" s="84">
        <v>4</v>
      </c>
      <c r="D97" s="122">
        <v>0.0026398847257487947</v>
      </c>
      <c r="E97" s="122">
        <v>2.650695979760611</v>
      </c>
      <c r="F97" s="84" t="s">
        <v>3286</v>
      </c>
      <c r="G97" s="84" t="b">
        <v>0</v>
      </c>
      <c r="H97" s="84" t="b">
        <v>0</v>
      </c>
      <c r="I97" s="84" t="b">
        <v>0</v>
      </c>
      <c r="J97" s="84" t="b">
        <v>0</v>
      </c>
      <c r="K97" s="84" t="b">
        <v>0</v>
      </c>
      <c r="L97" s="84" t="b">
        <v>0</v>
      </c>
    </row>
    <row r="98" spans="1:12" ht="15">
      <c r="A98" s="84" t="s">
        <v>2554</v>
      </c>
      <c r="B98" s="84" t="s">
        <v>2555</v>
      </c>
      <c r="C98" s="84">
        <v>4</v>
      </c>
      <c r="D98" s="122">
        <v>0.0026398847257487947</v>
      </c>
      <c r="E98" s="122">
        <v>2.3954234746573047</v>
      </c>
      <c r="F98" s="84" t="s">
        <v>3286</v>
      </c>
      <c r="G98" s="84" t="b">
        <v>0</v>
      </c>
      <c r="H98" s="84" t="b">
        <v>0</v>
      </c>
      <c r="I98" s="84" t="b">
        <v>0</v>
      </c>
      <c r="J98" s="84" t="b">
        <v>0</v>
      </c>
      <c r="K98" s="84" t="b">
        <v>0</v>
      </c>
      <c r="L98" s="84" t="b">
        <v>0</v>
      </c>
    </row>
    <row r="99" spans="1:12" ht="15">
      <c r="A99" s="84" t="s">
        <v>2555</v>
      </c>
      <c r="B99" s="84" t="s">
        <v>3097</v>
      </c>
      <c r="C99" s="84">
        <v>4</v>
      </c>
      <c r="D99" s="122">
        <v>0.0026398847257487947</v>
      </c>
      <c r="E99" s="122">
        <v>2.34966598409663</v>
      </c>
      <c r="F99" s="84" t="s">
        <v>3286</v>
      </c>
      <c r="G99" s="84" t="b">
        <v>0</v>
      </c>
      <c r="H99" s="84" t="b">
        <v>0</v>
      </c>
      <c r="I99" s="84" t="b">
        <v>0</v>
      </c>
      <c r="J99" s="84" t="b">
        <v>0</v>
      </c>
      <c r="K99" s="84" t="b">
        <v>0</v>
      </c>
      <c r="L99" s="84" t="b">
        <v>0</v>
      </c>
    </row>
    <row r="100" spans="1:12" ht="15">
      <c r="A100" s="84" t="s">
        <v>3097</v>
      </c>
      <c r="B100" s="84" t="s">
        <v>2505</v>
      </c>
      <c r="C100" s="84">
        <v>4</v>
      </c>
      <c r="D100" s="122">
        <v>0.0026398847257487947</v>
      </c>
      <c r="E100" s="122">
        <v>1.8445160057767238</v>
      </c>
      <c r="F100" s="84" t="s">
        <v>3286</v>
      </c>
      <c r="G100" s="84" t="b">
        <v>0</v>
      </c>
      <c r="H100" s="84" t="b">
        <v>0</v>
      </c>
      <c r="I100" s="84" t="b">
        <v>0</v>
      </c>
      <c r="J100" s="84" t="b">
        <v>0</v>
      </c>
      <c r="K100" s="84" t="b">
        <v>0</v>
      </c>
      <c r="L100" s="84" t="b">
        <v>0</v>
      </c>
    </row>
    <row r="101" spans="1:12" ht="15">
      <c r="A101" s="84" t="s">
        <v>2552</v>
      </c>
      <c r="B101" s="84" t="s">
        <v>2541</v>
      </c>
      <c r="C101" s="84">
        <v>4</v>
      </c>
      <c r="D101" s="122">
        <v>0.0026398847257487947</v>
      </c>
      <c r="E101" s="122">
        <v>2.1388126187817367</v>
      </c>
      <c r="F101" s="84" t="s">
        <v>3286</v>
      </c>
      <c r="G101" s="84" t="b">
        <v>0</v>
      </c>
      <c r="H101" s="84" t="b">
        <v>0</v>
      </c>
      <c r="I101" s="84" t="b">
        <v>0</v>
      </c>
      <c r="J101" s="84" t="b">
        <v>0</v>
      </c>
      <c r="K101" s="84" t="b">
        <v>1</v>
      </c>
      <c r="L101" s="84" t="b">
        <v>0</v>
      </c>
    </row>
    <row r="102" spans="1:12" ht="15">
      <c r="A102" s="84" t="s">
        <v>2541</v>
      </c>
      <c r="B102" s="84" t="s">
        <v>3042</v>
      </c>
      <c r="C102" s="84">
        <v>4</v>
      </c>
      <c r="D102" s="122">
        <v>0.0026398847257487947</v>
      </c>
      <c r="E102" s="122">
        <v>1.8689406051081419</v>
      </c>
      <c r="F102" s="84" t="s">
        <v>3286</v>
      </c>
      <c r="G102" s="84" t="b">
        <v>0</v>
      </c>
      <c r="H102" s="84" t="b">
        <v>1</v>
      </c>
      <c r="I102" s="84" t="b">
        <v>0</v>
      </c>
      <c r="J102" s="84" t="b">
        <v>0</v>
      </c>
      <c r="K102" s="84" t="b">
        <v>0</v>
      </c>
      <c r="L102" s="84" t="b">
        <v>0</v>
      </c>
    </row>
    <row r="103" spans="1:12" ht="15">
      <c r="A103" s="84" t="s">
        <v>628</v>
      </c>
      <c r="B103" s="84" t="s">
        <v>3032</v>
      </c>
      <c r="C103" s="84">
        <v>4</v>
      </c>
      <c r="D103" s="122">
        <v>0.0026398847257487947</v>
      </c>
      <c r="E103" s="122">
        <v>1.4688523918158383</v>
      </c>
      <c r="F103" s="84" t="s">
        <v>3286</v>
      </c>
      <c r="G103" s="84" t="b">
        <v>0</v>
      </c>
      <c r="H103" s="84" t="b">
        <v>0</v>
      </c>
      <c r="I103" s="84" t="b">
        <v>0</v>
      </c>
      <c r="J103" s="84" t="b">
        <v>0</v>
      </c>
      <c r="K103" s="84" t="b">
        <v>0</v>
      </c>
      <c r="L103" s="84" t="b">
        <v>0</v>
      </c>
    </row>
    <row r="104" spans="1:12" ht="15">
      <c r="A104" s="84" t="s">
        <v>2542</v>
      </c>
      <c r="B104" s="84" t="s">
        <v>3078</v>
      </c>
      <c r="C104" s="84">
        <v>4</v>
      </c>
      <c r="D104" s="122">
        <v>0.0026398847257487947</v>
      </c>
      <c r="E104" s="122">
        <v>1.930536676354654</v>
      </c>
      <c r="F104" s="84" t="s">
        <v>3286</v>
      </c>
      <c r="G104" s="84" t="b">
        <v>0</v>
      </c>
      <c r="H104" s="84" t="b">
        <v>0</v>
      </c>
      <c r="I104" s="84" t="b">
        <v>0</v>
      </c>
      <c r="J104" s="84" t="b">
        <v>0</v>
      </c>
      <c r="K104" s="84" t="b">
        <v>0</v>
      </c>
      <c r="L104" s="84" t="b">
        <v>0</v>
      </c>
    </row>
    <row r="105" spans="1:12" ht="15">
      <c r="A105" s="84" t="s">
        <v>3079</v>
      </c>
      <c r="B105" s="84" t="s">
        <v>3100</v>
      </c>
      <c r="C105" s="84">
        <v>4</v>
      </c>
      <c r="D105" s="122">
        <v>0.0026398847257487947</v>
      </c>
      <c r="E105" s="122">
        <v>2.650695979760611</v>
      </c>
      <c r="F105" s="84" t="s">
        <v>3286</v>
      </c>
      <c r="G105" s="84" t="b">
        <v>0</v>
      </c>
      <c r="H105" s="84" t="b">
        <v>0</v>
      </c>
      <c r="I105" s="84" t="b">
        <v>0</v>
      </c>
      <c r="J105" s="84" t="b">
        <v>1</v>
      </c>
      <c r="K105" s="84" t="b">
        <v>0</v>
      </c>
      <c r="L105" s="84" t="b">
        <v>0</v>
      </c>
    </row>
    <row r="106" spans="1:12" ht="15">
      <c r="A106" s="84" t="s">
        <v>3100</v>
      </c>
      <c r="B106" s="84" t="s">
        <v>3080</v>
      </c>
      <c r="C106" s="84">
        <v>4</v>
      </c>
      <c r="D106" s="122">
        <v>0.0026398847257487947</v>
      </c>
      <c r="E106" s="122">
        <v>2.650695979760611</v>
      </c>
      <c r="F106" s="84" t="s">
        <v>3286</v>
      </c>
      <c r="G106" s="84" t="b">
        <v>1</v>
      </c>
      <c r="H106" s="84" t="b">
        <v>0</v>
      </c>
      <c r="I106" s="84" t="b">
        <v>0</v>
      </c>
      <c r="J106" s="84" t="b">
        <v>0</v>
      </c>
      <c r="K106" s="84" t="b">
        <v>0</v>
      </c>
      <c r="L106" s="84" t="b">
        <v>0</v>
      </c>
    </row>
    <row r="107" spans="1:12" ht="15">
      <c r="A107" s="84" t="s">
        <v>3080</v>
      </c>
      <c r="B107" s="84" t="s">
        <v>3101</v>
      </c>
      <c r="C107" s="84">
        <v>4</v>
      </c>
      <c r="D107" s="122">
        <v>0.0026398847257487947</v>
      </c>
      <c r="E107" s="122">
        <v>2.650695979760611</v>
      </c>
      <c r="F107" s="84" t="s">
        <v>3286</v>
      </c>
      <c r="G107" s="84" t="b">
        <v>0</v>
      </c>
      <c r="H107" s="84" t="b">
        <v>0</v>
      </c>
      <c r="I107" s="84" t="b">
        <v>0</v>
      </c>
      <c r="J107" s="84" t="b">
        <v>0</v>
      </c>
      <c r="K107" s="84" t="b">
        <v>0</v>
      </c>
      <c r="L107" s="84" t="b">
        <v>0</v>
      </c>
    </row>
    <row r="108" spans="1:12" ht="15">
      <c r="A108" s="84" t="s">
        <v>3101</v>
      </c>
      <c r="B108" s="84" t="s">
        <v>3102</v>
      </c>
      <c r="C108" s="84">
        <v>4</v>
      </c>
      <c r="D108" s="122">
        <v>0.0026398847257487947</v>
      </c>
      <c r="E108" s="122">
        <v>2.7476059927686673</v>
      </c>
      <c r="F108" s="84" t="s">
        <v>3286</v>
      </c>
      <c r="G108" s="84" t="b">
        <v>0</v>
      </c>
      <c r="H108" s="84" t="b">
        <v>0</v>
      </c>
      <c r="I108" s="84" t="b">
        <v>0</v>
      </c>
      <c r="J108" s="84" t="b">
        <v>0</v>
      </c>
      <c r="K108" s="84" t="b">
        <v>0</v>
      </c>
      <c r="L108" s="84" t="b">
        <v>0</v>
      </c>
    </row>
    <row r="109" spans="1:12" ht="15">
      <c r="A109" s="84" t="s">
        <v>3102</v>
      </c>
      <c r="B109" s="84" t="s">
        <v>3035</v>
      </c>
      <c r="C109" s="84">
        <v>4</v>
      </c>
      <c r="D109" s="122">
        <v>0.0026398847257487947</v>
      </c>
      <c r="E109" s="122">
        <v>2.2035379484183917</v>
      </c>
      <c r="F109" s="84" t="s">
        <v>3286</v>
      </c>
      <c r="G109" s="84" t="b">
        <v>0</v>
      </c>
      <c r="H109" s="84" t="b">
        <v>0</v>
      </c>
      <c r="I109" s="84" t="b">
        <v>0</v>
      </c>
      <c r="J109" s="84" t="b">
        <v>0</v>
      </c>
      <c r="K109" s="84" t="b">
        <v>0</v>
      </c>
      <c r="L109" s="84" t="b">
        <v>0</v>
      </c>
    </row>
    <row r="110" spans="1:12" ht="15">
      <c r="A110" s="84" t="s">
        <v>3035</v>
      </c>
      <c r="B110" s="84" t="s">
        <v>3103</v>
      </c>
      <c r="C110" s="84">
        <v>4</v>
      </c>
      <c r="D110" s="122">
        <v>0.0026398847257487947</v>
      </c>
      <c r="E110" s="122">
        <v>2.235722631789793</v>
      </c>
      <c r="F110" s="84" t="s">
        <v>3286</v>
      </c>
      <c r="G110" s="84" t="b">
        <v>0</v>
      </c>
      <c r="H110" s="84" t="b">
        <v>0</v>
      </c>
      <c r="I110" s="84" t="b">
        <v>0</v>
      </c>
      <c r="J110" s="84" t="b">
        <v>0</v>
      </c>
      <c r="K110" s="84" t="b">
        <v>0</v>
      </c>
      <c r="L110" s="84" t="b">
        <v>0</v>
      </c>
    </row>
    <row r="111" spans="1:12" ht="15">
      <c r="A111" s="84" t="s">
        <v>3103</v>
      </c>
      <c r="B111" s="84" t="s">
        <v>3031</v>
      </c>
      <c r="C111" s="84">
        <v>4</v>
      </c>
      <c r="D111" s="122">
        <v>0.0026398847257487947</v>
      </c>
      <c r="E111" s="122">
        <v>2.145546001440705</v>
      </c>
      <c r="F111" s="84" t="s">
        <v>3286</v>
      </c>
      <c r="G111" s="84" t="b">
        <v>0</v>
      </c>
      <c r="H111" s="84" t="b">
        <v>0</v>
      </c>
      <c r="I111" s="84" t="b">
        <v>0</v>
      </c>
      <c r="J111" s="84" t="b">
        <v>0</v>
      </c>
      <c r="K111" s="84" t="b">
        <v>0</v>
      </c>
      <c r="L111" s="84" t="b">
        <v>0</v>
      </c>
    </row>
    <row r="112" spans="1:12" ht="15">
      <c r="A112" s="84" t="s">
        <v>3031</v>
      </c>
      <c r="B112" s="84" t="s">
        <v>3104</v>
      </c>
      <c r="C112" s="84">
        <v>4</v>
      </c>
      <c r="D112" s="122">
        <v>0.0026398847257487947</v>
      </c>
      <c r="E112" s="122">
        <v>2.145546001440705</v>
      </c>
      <c r="F112" s="84" t="s">
        <v>3286</v>
      </c>
      <c r="G112" s="84" t="b">
        <v>0</v>
      </c>
      <c r="H112" s="84" t="b">
        <v>0</v>
      </c>
      <c r="I112" s="84" t="b">
        <v>0</v>
      </c>
      <c r="J112" s="84" t="b">
        <v>0</v>
      </c>
      <c r="K112" s="84" t="b">
        <v>0</v>
      </c>
      <c r="L112" s="84" t="b">
        <v>0</v>
      </c>
    </row>
    <row r="113" spans="1:12" ht="15">
      <c r="A113" s="84" t="s">
        <v>3104</v>
      </c>
      <c r="B113" s="84" t="s">
        <v>3069</v>
      </c>
      <c r="C113" s="84">
        <v>4</v>
      </c>
      <c r="D113" s="122">
        <v>0.0026398847257487947</v>
      </c>
      <c r="E113" s="122">
        <v>2.650695979760611</v>
      </c>
      <c r="F113" s="84" t="s">
        <v>3286</v>
      </c>
      <c r="G113" s="84" t="b">
        <v>0</v>
      </c>
      <c r="H113" s="84" t="b">
        <v>0</v>
      </c>
      <c r="I113" s="84" t="b">
        <v>0</v>
      </c>
      <c r="J113" s="84" t="b">
        <v>1</v>
      </c>
      <c r="K113" s="84" t="b">
        <v>0</v>
      </c>
      <c r="L113" s="84" t="b">
        <v>0</v>
      </c>
    </row>
    <row r="114" spans="1:12" ht="15">
      <c r="A114" s="84" t="s">
        <v>3069</v>
      </c>
      <c r="B114" s="84" t="s">
        <v>3105</v>
      </c>
      <c r="C114" s="84">
        <v>4</v>
      </c>
      <c r="D114" s="122">
        <v>0.0026398847257487947</v>
      </c>
      <c r="E114" s="122">
        <v>2.650695979760611</v>
      </c>
      <c r="F114" s="84" t="s">
        <v>3286</v>
      </c>
      <c r="G114" s="84" t="b">
        <v>1</v>
      </c>
      <c r="H114" s="84" t="b">
        <v>0</v>
      </c>
      <c r="I114" s="84" t="b">
        <v>0</v>
      </c>
      <c r="J114" s="84" t="b">
        <v>0</v>
      </c>
      <c r="K114" s="84" t="b">
        <v>0</v>
      </c>
      <c r="L114" s="84" t="b">
        <v>0</v>
      </c>
    </row>
    <row r="115" spans="1:12" ht="15">
      <c r="A115" s="84" t="s">
        <v>3105</v>
      </c>
      <c r="B115" s="84" t="s">
        <v>3106</v>
      </c>
      <c r="C115" s="84">
        <v>4</v>
      </c>
      <c r="D115" s="122">
        <v>0.0026398847257487947</v>
      </c>
      <c r="E115" s="122">
        <v>2.7476059927686673</v>
      </c>
      <c r="F115" s="84" t="s">
        <v>3286</v>
      </c>
      <c r="G115" s="84" t="b">
        <v>0</v>
      </c>
      <c r="H115" s="84" t="b">
        <v>0</v>
      </c>
      <c r="I115" s="84" t="b">
        <v>0</v>
      </c>
      <c r="J115" s="84" t="b">
        <v>0</v>
      </c>
      <c r="K115" s="84" t="b">
        <v>0</v>
      </c>
      <c r="L115" s="84" t="b">
        <v>0</v>
      </c>
    </row>
    <row r="116" spans="1:12" ht="15">
      <c r="A116" s="84" t="s">
        <v>3036</v>
      </c>
      <c r="B116" s="84" t="s">
        <v>3038</v>
      </c>
      <c r="C116" s="84">
        <v>4</v>
      </c>
      <c r="D116" s="122">
        <v>0.0026398847257487947</v>
      </c>
      <c r="E116" s="122">
        <v>1.6916545874395172</v>
      </c>
      <c r="F116" s="84" t="s">
        <v>3286</v>
      </c>
      <c r="G116" s="84" t="b">
        <v>0</v>
      </c>
      <c r="H116" s="84" t="b">
        <v>0</v>
      </c>
      <c r="I116" s="84" t="b">
        <v>0</v>
      </c>
      <c r="J116" s="84" t="b">
        <v>0</v>
      </c>
      <c r="K116" s="84" t="b">
        <v>0</v>
      </c>
      <c r="L116" s="84" t="b">
        <v>0</v>
      </c>
    </row>
    <row r="117" spans="1:12" ht="15">
      <c r="A117" s="84" t="s">
        <v>3060</v>
      </c>
      <c r="B117" s="84" t="s">
        <v>3107</v>
      </c>
      <c r="C117" s="84">
        <v>4</v>
      </c>
      <c r="D117" s="122">
        <v>0.0026398847257487947</v>
      </c>
      <c r="E117" s="122">
        <v>2.504567944082373</v>
      </c>
      <c r="F117" s="84" t="s">
        <v>3286</v>
      </c>
      <c r="G117" s="84" t="b">
        <v>0</v>
      </c>
      <c r="H117" s="84" t="b">
        <v>0</v>
      </c>
      <c r="I117" s="84" t="b">
        <v>0</v>
      </c>
      <c r="J117" s="84" t="b">
        <v>0</v>
      </c>
      <c r="K117" s="84" t="b">
        <v>0</v>
      </c>
      <c r="L117" s="84" t="b">
        <v>0</v>
      </c>
    </row>
    <row r="118" spans="1:12" ht="15">
      <c r="A118" s="84" t="s">
        <v>2549</v>
      </c>
      <c r="B118" s="84" t="s">
        <v>3034</v>
      </c>
      <c r="C118" s="84">
        <v>3</v>
      </c>
      <c r="D118" s="122">
        <v>0.0021370691878440486</v>
      </c>
      <c r="E118" s="122">
        <v>1.680659203138054</v>
      </c>
      <c r="F118" s="84" t="s">
        <v>3286</v>
      </c>
      <c r="G118" s="84" t="b">
        <v>0</v>
      </c>
      <c r="H118" s="84" t="b">
        <v>0</v>
      </c>
      <c r="I118" s="84" t="b">
        <v>0</v>
      </c>
      <c r="J118" s="84" t="b">
        <v>0</v>
      </c>
      <c r="K118" s="84" t="b">
        <v>0</v>
      </c>
      <c r="L118" s="84" t="b">
        <v>0</v>
      </c>
    </row>
    <row r="119" spans="1:12" ht="15">
      <c r="A119" s="84" t="s">
        <v>3048</v>
      </c>
      <c r="B119" s="84" t="s">
        <v>2517</v>
      </c>
      <c r="C119" s="84">
        <v>3</v>
      </c>
      <c r="D119" s="122">
        <v>0.0021370691878440486</v>
      </c>
      <c r="E119" s="122">
        <v>1.8311520442187423</v>
      </c>
      <c r="F119" s="84" t="s">
        <v>3286</v>
      </c>
      <c r="G119" s="84" t="b">
        <v>0</v>
      </c>
      <c r="H119" s="84" t="b">
        <v>0</v>
      </c>
      <c r="I119" s="84" t="b">
        <v>0</v>
      </c>
      <c r="J119" s="84" t="b">
        <v>0</v>
      </c>
      <c r="K119" s="84" t="b">
        <v>0</v>
      </c>
      <c r="L119" s="84" t="b">
        <v>0</v>
      </c>
    </row>
    <row r="120" spans="1:12" ht="15">
      <c r="A120" s="84" t="s">
        <v>2517</v>
      </c>
      <c r="B120" s="84" t="s">
        <v>2537</v>
      </c>
      <c r="C120" s="84">
        <v>3</v>
      </c>
      <c r="D120" s="122">
        <v>0.0021370691878440486</v>
      </c>
      <c r="E120" s="122">
        <v>0.5367526274537741</v>
      </c>
      <c r="F120" s="84" t="s">
        <v>3286</v>
      </c>
      <c r="G120" s="84" t="b">
        <v>0</v>
      </c>
      <c r="H120" s="84" t="b">
        <v>0</v>
      </c>
      <c r="I120" s="84" t="b">
        <v>0</v>
      </c>
      <c r="J120" s="84" t="b">
        <v>0</v>
      </c>
      <c r="K120" s="84" t="b">
        <v>0</v>
      </c>
      <c r="L120" s="84" t="b">
        <v>0</v>
      </c>
    </row>
    <row r="121" spans="1:12" ht="15">
      <c r="A121" s="84" t="s">
        <v>3039</v>
      </c>
      <c r="B121" s="84" t="s">
        <v>2546</v>
      </c>
      <c r="C121" s="84">
        <v>3</v>
      </c>
      <c r="D121" s="122">
        <v>0.0021370691878440486</v>
      </c>
      <c r="E121" s="122">
        <v>1.506640952705238</v>
      </c>
      <c r="F121" s="84" t="s">
        <v>3286</v>
      </c>
      <c r="G121" s="84" t="b">
        <v>0</v>
      </c>
      <c r="H121" s="84" t="b">
        <v>0</v>
      </c>
      <c r="I121" s="84" t="b">
        <v>0</v>
      </c>
      <c r="J121" s="84" t="b">
        <v>0</v>
      </c>
      <c r="K121" s="84" t="b">
        <v>0</v>
      </c>
      <c r="L121" s="84" t="b">
        <v>0</v>
      </c>
    </row>
    <row r="122" spans="1:12" ht="15">
      <c r="A122" s="84" t="s">
        <v>3115</v>
      </c>
      <c r="B122" s="84" t="s">
        <v>3085</v>
      </c>
      <c r="C122" s="84">
        <v>3</v>
      </c>
      <c r="D122" s="122">
        <v>0.0021370691878440486</v>
      </c>
      <c r="E122" s="122">
        <v>2.7476059927686673</v>
      </c>
      <c r="F122" s="84" t="s">
        <v>3286</v>
      </c>
      <c r="G122" s="84" t="b">
        <v>0</v>
      </c>
      <c r="H122" s="84" t="b">
        <v>0</v>
      </c>
      <c r="I122" s="84" t="b">
        <v>0</v>
      </c>
      <c r="J122" s="84" t="b">
        <v>0</v>
      </c>
      <c r="K122" s="84" t="b">
        <v>0</v>
      </c>
      <c r="L122" s="84" t="b">
        <v>0</v>
      </c>
    </row>
    <row r="123" spans="1:12" ht="15">
      <c r="A123" s="84" t="s">
        <v>3030</v>
      </c>
      <c r="B123" s="84" t="s">
        <v>3049</v>
      </c>
      <c r="C123" s="84">
        <v>3</v>
      </c>
      <c r="D123" s="122">
        <v>0.0021370691878440486</v>
      </c>
      <c r="E123" s="122">
        <v>1.6684247467210425</v>
      </c>
      <c r="F123" s="84" t="s">
        <v>3286</v>
      </c>
      <c r="G123" s="84" t="b">
        <v>0</v>
      </c>
      <c r="H123" s="84" t="b">
        <v>0</v>
      </c>
      <c r="I123" s="84" t="b">
        <v>0</v>
      </c>
      <c r="J123" s="84" t="b">
        <v>0</v>
      </c>
      <c r="K123" s="84" t="b">
        <v>0</v>
      </c>
      <c r="L123" s="84" t="b">
        <v>0</v>
      </c>
    </row>
    <row r="124" spans="1:12" ht="15">
      <c r="A124" s="84" t="s">
        <v>3064</v>
      </c>
      <c r="B124" s="84" t="s">
        <v>3121</v>
      </c>
      <c r="C124" s="84">
        <v>3</v>
      </c>
      <c r="D124" s="122">
        <v>0.0021370691878440486</v>
      </c>
      <c r="E124" s="122">
        <v>2.571514733712986</v>
      </c>
      <c r="F124" s="84" t="s">
        <v>3286</v>
      </c>
      <c r="G124" s="84" t="b">
        <v>0</v>
      </c>
      <c r="H124" s="84" t="b">
        <v>0</v>
      </c>
      <c r="I124" s="84" t="b">
        <v>0</v>
      </c>
      <c r="J124" s="84" t="b">
        <v>0</v>
      </c>
      <c r="K124" s="84" t="b">
        <v>0</v>
      </c>
      <c r="L124" s="84" t="b">
        <v>0</v>
      </c>
    </row>
    <row r="125" spans="1:12" ht="15">
      <c r="A125" s="84" t="s">
        <v>2538</v>
      </c>
      <c r="B125" s="84" t="s">
        <v>3070</v>
      </c>
      <c r="C125" s="84">
        <v>3</v>
      </c>
      <c r="D125" s="122">
        <v>0.0021370691878440486</v>
      </c>
      <c r="E125" s="122">
        <v>1.1149800097751013</v>
      </c>
      <c r="F125" s="84" t="s">
        <v>3286</v>
      </c>
      <c r="G125" s="84" t="b">
        <v>0</v>
      </c>
      <c r="H125" s="84" t="b">
        <v>0</v>
      </c>
      <c r="I125" s="84" t="b">
        <v>0</v>
      </c>
      <c r="J125" s="84" t="b">
        <v>0</v>
      </c>
      <c r="K125" s="84" t="b">
        <v>0</v>
      </c>
      <c r="L125" s="84" t="b">
        <v>0</v>
      </c>
    </row>
    <row r="126" spans="1:12" ht="15">
      <c r="A126" s="84" t="s">
        <v>3070</v>
      </c>
      <c r="B126" s="84" t="s">
        <v>3090</v>
      </c>
      <c r="C126" s="84">
        <v>3</v>
      </c>
      <c r="D126" s="122">
        <v>0.0021370691878440486</v>
      </c>
      <c r="E126" s="122">
        <v>2.5257572431523108</v>
      </c>
      <c r="F126" s="84" t="s">
        <v>3286</v>
      </c>
      <c r="G126" s="84" t="b">
        <v>0</v>
      </c>
      <c r="H126" s="84" t="b">
        <v>0</v>
      </c>
      <c r="I126" s="84" t="b">
        <v>0</v>
      </c>
      <c r="J126" s="84" t="b">
        <v>0</v>
      </c>
      <c r="K126" s="84" t="b">
        <v>0</v>
      </c>
      <c r="L126" s="84" t="b">
        <v>0</v>
      </c>
    </row>
    <row r="127" spans="1:12" ht="15">
      <c r="A127" s="84" t="s">
        <v>3072</v>
      </c>
      <c r="B127" s="84" t="s">
        <v>3092</v>
      </c>
      <c r="C127" s="84">
        <v>3</v>
      </c>
      <c r="D127" s="122">
        <v>0.0021370691878440486</v>
      </c>
      <c r="E127" s="122">
        <v>2.650695979760611</v>
      </c>
      <c r="F127" s="84" t="s">
        <v>3286</v>
      </c>
      <c r="G127" s="84" t="b">
        <v>0</v>
      </c>
      <c r="H127" s="84" t="b">
        <v>0</v>
      </c>
      <c r="I127" s="84" t="b">
        <v>0</v>
      </c>
      <c r="J127" s="84" t="b">
        <v>0</v>
      </c>
      <c r="K127" s="84" t="b">
        <v>0</v>
      </c>
      <c r="L127" s="84" t="b">
        <v>0</v>
      </c>
    </row>
    <row r="128" spans="1:12" ht="15">
      <c r="A128" s="84" t="s">
        <v>3040</v>
      </c>
      <c r="B128" s="84" t="s">
        <v>2549</v>
      </c>
      <c r="C128" s="84">
        <v>3</v>
      </c>
      <c r="D128" s="122">
        <v>0.0021370691878440486</v>
      </c>
      <c r="E128" s="122">
        <v>1.7476059927686673</v>
      </c>
      <c r="F128" s="84" t="s">
        <v>3286</v>
      </c>
      <c r="G128" s="84" t="b">
        <v>0</v>
      </c>
      <c r="H128" s="84" t="b">
        <v>0</v>
      </c>
      <c r="I128" s="84" t="b">
        <v>0</v>
      </c>
      <c r="J128" s="84" t="b">
        <v>0</v>
      </c>
      <c r="K128" s="84" t="b">
        <v>0</v>
      </c>
      <c r="L128" s="84" t="b">
        <v>0</v>
      </c>
    </row>
    <row r="129" spans="1:12" ht="15">
      <c r="A129" s="84" t="s">
        <v>2546</v>
      </c>
      <c r="B129" s="84" t="s">
        <v>3136</v>
      </c>
      <c r="C129" s="84">
        <v>3</v>
      </c>
      <c r="D129" s="122">
        <v>0.0021370691878440486</v>
      </c>
      <c r="E129" s="122">
        <v>2.145546001440705</v>
      </c>
      <c r="F129" s="84" t="s">
        <v>3286</v>
      </c>
      <c r="G129" s="84" t="b">
        <v>0</v>
      </c>
      <c r="H129" s="84" t="b">
        <v>0</v>
      </c>
      <c r="I129" s="84" t="b">
        <v>0</v>
      </c>
      <c r="J129" s="84" t="b">
        <v>0</v>
      </c>
      <c r="K129" s="84" t="b">
        <v>0</v>
      </c>
      <c r="L129" s="84" t="b">
        <v>0</v>
      </c>
    </row>
    <row r="130" spans="1:12" ht="15">
      <c r="A130" s="84" t="s">
        <v>3136</v>
      </c>
      <c r="B130" s="84" t="s">
        <v>3137</v>
      </c>
      <c r="C130" s="84">
        <v>3</v>
      </c>
      <c r="D130" s="122">
        <v>0.0021370691878440486</v>
      </c>
      <c r="E130" s="122">
        <v>2.8725447293769673</v>
      </c>
      <c r="F130" s="84" t="s">
        <v>3286</v>
      </c>
      <c r="G130" s="84" t="b">
        <v>0</v>
      </c>
      <c r="H130" s="84" t="b">
        <v>0</v>
      </c>
      <c r="I130" s="84" t="b">
        <v>0</v>
      </c>
      <c r="J130" s="84" t="b">
        <v>0</v>
      </c>
      <c r="K130" s="84" t="b">
        <v>0</v>
      </c>
      <c r="L130" s="84" t="b">
        <v>0</v>
      </c>
    </row>
    <row r="131" spans="1:12" ht="15">
      <c r="A131" s="84" t="s">
        <v>3137</v>
      </c>
      <c r="B131" s="84" t="s">
        <v>3138</v>
      </c>
      <c r="C131" s="84">
        <v>3</v>
      </c>
      <c r="D131" s="122">
        <v>0.0021370691878440486</v>
      </c>
      <c r="E131" s="122">
        <v>2.8725447293769673</v>
      </c>
      <c r="F131" s="84" t="s">
        <v>3286</v>
      </c>
      <c r="G131" s="84" t="b">
        <v>0</v>
      </c>
      <c r="H131" s="84" t="b">
        <v>0</v>
      </c>
      <c r="I131" s="84" t="b">
        <v>0</v>
      </c>
      <c r="J131" s="84" t="b">
        <v>0</v>
      </c>
      <c r="K131" s="84" t="b">
        <v>0</v>
      </c>
      <c r="L131" s="84" t="b">
        <v>0</v>
      </c>
    </row>
    <row r="132" spans="1:12" ht="15">
      <c r="A132" s="84" t="s">
        <v>3138</v>
      </c>
      <c r="B132" s="84" t="s">
        <v>370</v>
      </c>
      <c r="C132" s="84">
        <v>3</v>
      </c>
      <c r="D132" s="122">
        <v>0.0021370691878440486</v>
      </c>
      <c r="E132" s="122">
        <v>2.7476059927686673</v>
      </c>
      <c r="F132" s="84" t="s">
        <v>3286</v>
      </c>
      <c r="G132" s="84" t="b">
        <v>0</v>
      </c>
      <c r="H132" s="84" t="b">
        <v>0</v>
      </c>
      <c r="I132" s="84" t="b">
        <v>0</v>
      </c>
      <c r="J132" s="84" t="b">
        <v>0</v>
      </c>
      <c r="K132" s="84" t="b">
        <v>0</v>
      </c>
      <c r="L132" s="84" t="b">
        <v>0</v>
      </c>
    </row>
    <row r="133" spans="1:12" ht="15">
      <c r="A133" s="84" t="s">
        <v>3139</v>
      </c>
      <c r="B133" s="84" t="s">
        <v>3140</v>
      </c>
      <c r="C133" s="84">
        <v>3</v>
      </c>
      <c r="D133" s="122">
        <v>0.0021370691878440486</v>
      </c>
      <c r="E133" s="122">
        <v>2.8725447293769673</v>
      </c>
      <c r="F133" s="84" t="s">
        <v>3286</v>
      </c>
      <c r="G133" s="84" t="b">
        <v>0</v>
      </c>
      <c r="H133" s="84" t="b">
        <v>0</v>
      </c>
      <c r="I133" s="84" t="b">
        <v>0</v>
      </c>
      <c r="J133" s="84" t="b">
        <v>0</v>
      </c>
      <c r="K133" s="84" t="b">
        <v>0</v>
      </c>
      <c r="L133" s="84" t="b">
        <v>0</v>
      </c>
    </row>
    <row r="134" spans="1:12" ht="15">
      <c r="A134" s="84" t="s">
        <v>2538</v>
      </c>
      <c r="B134" s="84" t="s">
        <v>3040</v>
      </c>
      <c r="C134" s="84">
        <v>3</v>
      </c>
      <c r="D134" s="122">
        <v>0.0021370691878440486</v>
      </c>
      <c r="E134" s="122">
        <v>0.7347687680634951</v>
      </c>
      <c r="F134" s="84" t="s">
        <v>3286</v>
      </c>
      <c r="G134" s="84" t="b">
        <v>0</v>
      </c>
      <c r="H134" s="84" t="b">
        <v>0</v>
      </c>
      <c r="I134" s="84" t="b">
        <v>0</v>
      </c>
      <c r="J134" s="84" t="b">
        <v>0</v>
      </c>
      <c r="K134" s="84" t="b">
        <v>0</v>
      </c>
      <c r="L134" s="84" t="b">
        <v>0</v>
      </c>
    </row>
    <row r="135" spans="1:12" ht="15">
      <c r="A135" s="84" t="s">
        <v>3083</v>
      </c>
      <c r="B135" s="84" t="s">
        <v>3041</v>
      </c>
      <c r="C135" s="84">
        <v>3</v>
      </c>
      <c r="D135" s="122">
        <v>0.0021370691878440486</v>
      </c>
      <c r="E135" s="122">
        <v>2.145546001440705</v>
      </c>
      <c r="F135" s="84" t="s">
        <v>3286</v>
      </c>
      <c r="G135" s="84" t="b">
        <v>0</v>
      </c>
      <c r="H135" s="84" t="b">
        <v>0</v>
      </c>
      <c r="I135" s="84" t="b">
        <v>0</v>
      </c>
      <c r="J135" s="84" t="b">
        <v>0</v>
      </c>
      <c r="K135" s="84" t="b">
        <v>0</v>
      </c>
      <c r="L135" s="84" t="b">
        <v>0</v>
      </c>
    </row>
    <row r="136" spans="1:12" ht="15">
      <c r="A136" s="84" t="s">
        <v>263</v>
      </c>
      <c r="B136" s="84" t="s">
        <v>354</v>
      </c>
      <c r="C136" s="84">
        <v>3</v>
      </c>
      <c r="D136" s="122">
        <v>0.0021370691878440486</v>
      </c>
      <c r="E136" s="122">
        <v>2.8725447293769673</v>
      </c>
      <c r="F136" s="84" t="s">
        <v>3286</v>
      </c>
      <c r="G136" s="84" t="b">
        <v>0</v>
      </c>
      <c r="H136" s="84" t="b">
        <v>0</v>
      </c>
      <c r="I136" s="84" t="b">
        <v>0</v>
      </c>
      <c r="J136" s="84" t="b">
        <v>0</v>
      </c>
      <c r="K136" s="84" t="b">
        <v>0</v>
      </c>
      <c r="L136" s="84" t="b">
        <v>0</v>
      </c>
    </row>
    <row r="137" spans="1:12" ht="15">
      <c r="A137" s="84" t="s">
        <v>245</v>
      </c>
      <c r="B137" s="84" t="s">
        <v>3049</v>
      </c>
      <c r="C137" s="84">
        <v>3</v>
      </c>
      <c r="D137" s="122">
        <v>0.0021370691878440486</v>
      </c>
      <c r="E137" s="122">
        <v>2.446575997104686</v>
      </c>
      <c r="F137" s="84" t="s">
        <v>3286</v>
      </c>
      <c r="G137" s="84" t="b">
        <v>0</v>
      </c>
      <c r="H137" s="84" t="b">
        <v>0</v>
      </c>
      <c r="I137" s="84" t="b">
        <v>0</v>
      </c>
      <c r="J137" s="84" t="b">
        <v>0</v>
      </c>
      <c r="K137" s="84" t="b">
        <v>0</v>
      </c>
      <c r="L137" s="84" t="b">
        <v>0</v>
      </c>
    </row>
    <row r="138" spans="1:12" ht="15">
      <c r="A138" s="84" t="s">
        <v>2538</v>
      </c>
      <c r="B138" s="84" t="s">
        <v>3056</v>
      </c>
      <c r="C138" s="84">
        <v>3</v>
      </c>
      <c r="D138" s="122">
        <v>0.0021370691878440486</v>
      </c>
      <c r="E138" s="122">
        <v>0.9688519740968631</v>
      </c>
      <c r="F138" s="84" t="s">
        <v>3286</v>
      </c>
      <c r="G138" s="84" t="b">
        <v>0</v>
      </c>
      <c r="H138" s="84" t="b">
        <v>0</v>
      </c>
      <c r="I138" s="84" t="b">
        <v>0</v>
      </c>
      <c r="J138" s="84" t="b">
        <v>0</v>
      </c>
      <c r="K138" s="84" t="b">
        <v>0</v>
      </c>
      <c r="L138" s="84" t="b">
        <v>0</v>
      </c>
    </row>
    <row r="139" spans="1:12" ht="15">
      <c r="A139" s="84" t="s">
        <v>3056</v>
      </c>
      <c r="B139" s="84" t="s">
        <v>3153</v>
      </c>
      <c r="C139" s="84">
        <v>3</v>
      </c>
      <c r="D139" s="122">
        <v>0.0021370691878440486</v>
      </c>
      <c r="E139" s="122">
        <v>2.650695979760611</v>
      </c>
      <c r="F139" s="84" t="s">
        <v>3286</v>
      </c>
      <c r="G139" s="84" t="b">
        <v>0</v>
      </c>
      <c r="H139" s="84" t="b">
        <v>0</v>
      </c>
      <c r="I139" s="84" t="b">
        <v>0</v>
      </c>
      <c r="J139" s="84" t="b">
        <v>0</v>
      </c>
      <c r="K139" s="84" t="b">
        <v>0</v>
      </c>
      <c r="L139" s="84" t="b">
        <v>0</v>
      </c>
    </row>
    <row r="140" spans="1:12" ht="15">
      <c r="A140" s="84" t="s">
        <v>3153</v>
      </c>
      <c r="B140" s="84" t="s">
        <v>3036</v>
      </c>
      <c r="C140" s="84">
        <v>3</v>
      </c>
      <c r="D140" s="122">
        <v>0.0021370691878440486</v>
      </c>
      <c r="E140" s="122">
        <v>2.2035379484183917</v>
      </c>
      <c r="F140" s="84" t="s">
        <v>3286</v>
      </c>
      <c r="G140" s="84" t="b">
        <v>0</v>
      </c>
      <c r="H140" s="84" t="b">
        <v>0</v>
      </c>
      <c r="I140" s="84" t="b">
        <v>0</v>
      </c>
      <c r="J140" s="84" t="b">
        <v>0</v>
      </c>
      <c r="K140" s="84" t="b">
        <v>0</v>
      </c>
      <c r="L140" s="84" t="b">
        <v>0</v>
      </c>
    </row>
    <row r="141" spans="1:12" ht="15">
      <c r="A141" s="84" t="s">
        <v>3073</v>
      </c>
      <c r="B141" s="84" t="s">
        <v>3067</v>
      </c>
      <c r="C141" s="84">
        <v>3</v>
      </c>
      <c r="D141" s="122">
        <v>0.0021370691878440486</v>
      </c>
      <c r="E141" s="122">
        <v>2.5257572431523108</v>
      </c>
      <c r="F141" s="84" t="s">
        <v>3286</v>
      </c>
      <c r="G141" s="84" t="b">
        <v>0</v>
      </c>
      <c r="H141" s="84" t="b">
        <v>0</v>
      </c>
      <c r="I141" s="84" t="b">
        <v>0</v>
      </c>
      <c r="J141" s="84" t="b">
        <v>0</v>
      </c>
      <c r="K141" s="84" t="b">
        <v>0</v>
      </c>
      <c r="L141" s="84" t="b">
        <v>0</v>
      </c>
    </row>
    <row r="142" spans="1:12" ht="15">
      <c r="A142" s="84" t="s">
        <v>3067</v>
      </c>
      <c r="B142" s="84" t="s">
        <v>2537</v>
      </c>
      <c r="C142" s="84">
        <v>3</v>
      </c>
      <c r="D142" s="122">
        <v>0.0021370691878440486</v>
      </c>
      <c r="E142" s="122">
        <v>1.0138738821734365</v>
      </c>
      <c r="F142" s="84" t="s">
        <v>3286</v>
      </c>
      <c r="G142" s="84" t="b">
        <v>0</v>
      </c>
      <c r="H142" s="84" t="b">
        <v>0</v>
      </c>
      <c r="I142" s="84" t="b">
        <v>0</v>
      </c>
      <c r="J142" s="84" t="b">
        <v>0</v>
      </c>
      <c r="K142" s="84" t="b">
        <v>0</v>
      </c>
      <c r="L142" s="84" t="b">
        <v>0</v>
      </c>
    </row>
    <row r="143" spans="1:12" ht="15">
      <c r="A143" s="84" t="s">
        <v>2538</v>
      </c>
      <c r="B143" s="84" t="s">
        <v>611</v>
      </c>
      <c r="C143" s="84">
        <v>3</v>
      </c>
      <c r="D143" s="122">
        <v>0.0021370691878440486</v>
      </c>
      <c r="E143" s="122">
        <v>1.3368287593914576</v>
      </c>
      <c r="F143" s="84" t="s">
        <v>3286</v>
      </c>
      <c r="G143" s="84" t="b">
        <v>0</v>
      </c>
      <c r="H143" s="84" t="b">
        <v>0</v>
      </c>
      <c r="I143" s="84" t="b">
        <v>0</v>
      </c>
      <c r="J143" s="84" t="b">
        <v>0</v>
      </c>
      <c r="K143" s="84" t="b">
        <v>0</v>
      </c>
      <c r="L143" s="84" t="b">
        <v>0</v>
      </c>
    </row>
    <row r="144" spans="1:12" ht="15">
      <c r="A144" s="84" t="s">
        <v>611</v>
      </c>
      <c r="B144" s="84" t="s">
        <v>2504</v>
      </c>
      <c r="C144" s="84">
        <v>3</v>
      </c>
      <c r="D144" s="122">
        <v>0.0021370691878440486</v>
      </c>
      <c r="E144" s="122">
        <v>2.145546001440705</v>
      </c>
      <c r="F144" s="84" t="s">
        <v>3286</v>
      </c>
      <c r="G144" s="84" t="b">
        <v>0</v>
      </c>
      <c r="H144" s="84" t="b">
        <v>0</v>
      </c>
      <c r="I144" s="84" t="b">
        <v>0</v>
      </c>
      <c r="J144" s="84" t="b">
        <v>0</v>
      </c>
      <c r="K144" s="84" t="b">
        <v>0</v>
      </c>
      <c r="L144" s="84" t="b">
        <v>0</v>
      </c>
    </row>
    <row r="145" spans="1:12" ht="15">
      <c r="A145" s="84" t="s">
        <v>3043</v>
      </c>
      <c r="B145" s="84" t="s">
        <v>3155</v>
      </c>
      <c r="C145" s="84">
        <v>3</v>
      </c>
      <c r="D145" s="122">
        <v>0.0021370691878440486</v>
      </c>
      <c r="E145" s="122">
        <v>2.3082732989384045</v>
      </c>
      <c r="F145" s="84" t="s">
        <v>3286</v>
      </c>
      <c r="G145" s="84" t="b">
        <v>0</v>
      </c>
      <c r="H145" s="84" t="b">
        <v>0</v>
      </c>
      <c r="I145" s="84" t="b">
        <v>0</v>
      </c>
      <c r="J145" s="84" t="b">
        <v>0</v>
      </c>
      <c r="K145" s="84" t="b">
        <v>0</v>
      </c>
      <c r="L145" s="84" t="b">
        <v>0</v>
      </c>
    </row>
    <row r="146" spans="1:12" ht="15">
      <c r="A146" s="84" t="s">
        <v>3155</v>
      </c>
      <c r="B146" s="84" t="s">
        <v>3036</v>
      </c>
      <c r="C146" s="84">
        <v>3</v>
      </c>
      <c r="D146" s="122">
        <v>0.0021370691878440486</v>
      </c>
      <c r="E146" s="122">
        <v>2.2035379484183917</v>
      </c>
      <c r="F146" s="84" t="s">
        <v>3286</v>
      </c>
      <c r="G146" s="84" t="b">
        <v>0</v>
      </c>
      <c r="H146" s="84" t="b">
        <v>0</v>
      </c>
      <c r="I146" s="84" t="b">
        <v>0</v>
      </c>
      <c r="J146" s="84" t="b">
        <v>0</v>
      </c>
      <c r="K146" s="84" t="b">
        <v>0</v>
      </c>
      <c r="L146" s="84" t="b">
        <v>0</v>
      </c>
    </row>
    <row r="147" spans="1:12" ht="15">
      <c r="A147" s="84" t="s">
        <v>3038</v>
      </c>
      <c r="B147" s="84" t="s">
        <v>3077</v>
      </c>
      <c r="C147" s="84">
        <v>3</v>
      </c>
      <c r="D147" s="122">
        <v>0.0021370691878440486</v>
      </c>
      <c r="E147" s="122">
        <v>2.0138738821734368</v>
      </c>
      <c r="F147" s="84" t="s">
        <v>3286</v>
      </c>
      <c r="G147" s="84" t="b">
        <v>0</v>
      </c>
      <c r="H147" s="84" t="b">
        <v>0</v>
      </c>
      <c r="I147" s="84" t="b">
        <v>0</v>
      </c>
      <c r="J147" s="84" t="b">
        <v>1</v>
      </c>
      <c r="K147" s="84" t="b">
        <v>0</v>
      </c>
      <c r="L147" s="84" t="b">
        <v>0</v>
      </c>
    </row>
    <row r="148" spans="1:12" ht="15">
      <c r="A148" s="84" t="s">
        <v>3077</v>
      </c>
      <c r="B148" s="84" t="s">
        <v>3032</v>
      </c>
      <c r="C148" s="84">
        <v>3</v>
      </c>
      <c r="D148" s="122">
        <v>0.0021370691878440486</v>
      </c>
      <c r="E148" s="122">
        <v>1.9236972518243485</v>
      </c>
      <c r="F148" s="84" t="s">
        <v>3286</v>
      </c>
      <c r="G148" s="84" t="b">
        <v>1</v>
      </c>
      <c r="H148" s="84" t="b">
        <v>0</v>
      </c>
      <c r="I148" s="84" t="b">
        <v>0</v>
      </c>
      <c r="J148" s="84" t="b">
        <v>0</v>
      </c>
      <c r="K148" s="84" t="b">
        <v>0</v>
      </c>
      <c r="L148" s="84" t="b">
        <v>0</v>
      </c>
    </row>
    <row r="149" spans="1:12" ht="15">
      <c r="A149" s="84" t="s">
        <v>3081</v>
      </c>
      <c r="B149" s="84" t="s">
        <v>610</v>
      </c>
      <c r="C149" s="84">
        <v>3</v>
      </c>
      <c r="D149" s="122">
        <v>0.0021370691878440486</v>
      </c>
      <c r="E149" s="122">
        <v>1.8725447293769673</v>
      </c>
      <c r="F149" s="84" t="s">
        <v>3286</v>
      </c>
      <c r="G149" s="84" t="b">
        <v>0</v>
      </c>
      <c r="H149" s="84" t="b">
        <v>0</v>
      </c>
      <c r="I149" s="84" t="b">
        <v>0</v>
      </c>
      <c r="J149" s="84" t="b">
        <v>0</v>
      </c>
      <c r="K149" s="84" t="b">
        <v>0</v>
      </c>
      <c r="L149" s="84" t="b">
        <v>0</v>
      </c>
    </row>
    <row r="150" spans="1:12" ht="15">
      <c r="A150" s="84" t="s">
        <v>3158</v>
      </c>
      <c r="B150" s="84" t="s">
        <v>3159</v>
      </c>
      <c r="C150" s="84">
        <v>3</v>
      </c>
      <c r="D150" s="122">
        <v>0.0021370691878440486</v>
      </c>
      <c r="E150" s="122">
        <v>2.8725447293769673</v>
      </c>
      <c r="F150" s="84" t="s">
        <v>3286</v>
      </c>
      <c r="G150" s="84" t="b">
        <v>0</v>
      </c>
      <c r="H150" s="84" t="b">
        <v>0</v>
      </c>
      <c r="I150" s="84" t="b">
        <v>0</v>
      </c>
      <c r="J150" s="84" t="b">
        <v>0</v>
      </c>
      <c r="K150" s="84" t="b">
        <v>0</v>
      </c>
      <c r="L150" s="84" t="b">
        <v>0</v>
      </c>
    </row>
    <row r="151" spans="1:12" ht="15">
      <c r="A151" s="84" t="s">
        <v>214</v>
      </c>
      <c r="B151" s="84" t="s">
        <v>2504</v>
      </c>
      <c r="C151" s="84">
        <v>3</v>
      </c>
      <c r="D151" s="122">
        <v>0.0021370691878440486</v>
      </c>
      <c r="E151" s="122">
        <v>2.145546001440705</v>
      </c>
      <c r="F151" s="84" t="s">
        <v>3286</v>
      </c>
      <c r="G151" s="84" t="b">
        <v>0</v>
      </c>
      <c r="H151" s="84" t="b">
        <v>0</v>
      </c>
      <c r="I151" s="84" t="b">
        <v>0</v>
      </c>
      <c r="J151" s="84" t="b">
        <v>0</v>
      </c>
      <c r="K151" s="84" t="b">
        <v>0</v>
      </c>
      <c r="L151" s="84" t="b">
        <v>0</v>
      </c>
    </row>
    <row r="152" spans="1:12" ht="15">
      <c r="A152" s="84" t="s">
        <v>3110</v>
      </c>
      <c r="B152" s="84" t="s">
        <v>3165</v>
      </c>
      <c r="C152" s="84">
        <v>2</v>
      </c>
      <c r="D152" s="122">
        <v>0.0015723784179385325</v>
      </c>
      <c r="E152" s="122">
        <v>2.8725447293769673</v>
      </c>
      <c r="F152" s="84" t="s">
        <v>3286</v>
      </c>
      <c r="G152" s="84" t="b">
        <v>0</v>
      </c>
      <c r="H152" s="84" t="b">
        <v>0</v>
      </c>
      <c r="I152" s="84" t="b">
        <v>0</v>
      </c>
      <c r="J152" s="84" t="b">
        <v>1</v>
      </c>
      <c r="K152" s="84" t="b">
        <v>0</v>
      </c>
      <c r="L152" s="84" t="b">
        <v>0</v>
      </c>
    </row>
    <row r="153" spans="1:12" ht="15">
      <c r="A153" s="84" t="s">
        <v>3165</v>
      </c>
      <c r="B153" s="84" t="s">
        <v>329</v>
      </c>
      <c r="C153" s="84">
        <v>2</v>
      </c>
      <c r="D153" s="122">
        <v>0.0015723784179385325</v>
      </c>
      <c r="E153" s="122">
        <v>2.1735747250409485</v>
      </c>
      <c r="F153" s="84" t="s">
        <v>3286</v>
      </c>
      <c r="G153" s="84" t="b">
        <v>1</v>
      </c>
      <c r="H153" s="84" t="b">
        <v>0</v>
      </c>
      <c r="I153" s="84" t="b">
        <v>0</v>
      </c>
      <c r="J153" s="84" t="b">
        <v>0</v>
      </c>
      <c r="K153" s="84" t="b">
        <v>0</v>
      </c>
      <c r="L153" s="84" t="b">
        <v>0</v>
      </c>
    </row>
    <row r="154" spans="1:12" ht="15">
      <c r="A154" s="84" t="s">
        <v>329</v>
      </c>
      <c r="B154" s="84" t="s">
        <v>3166</v>
      </c>
      <c r="C154" s="84">
        <v>2</v>
      </c>
      <c r="D154" s="122">
        <v>0.0015723784179385325</v>
      </c>
      <c r="E154" s="122">
        <v>2.0486359884326486</v>
      </c>
      <c r="F154" s="84" t="s">
        <v>3286</v>
      </c>
      <c r="G154" s="84" t="b">
        <v>0</v>
      </c>
      <c r="H154" s="84" t="b">
        <v>0</v>
      </c>
      <c r="I154" s="84" t="b">
        <v>0</v>
      </c>
      <c r="J154" s="84" t="b">
        <v>1</v>
      </c>
      <c r="K154" s="84" t="b">
        <v>0</v>
      </c>
      <c r="L154" s="84" t="b">
        <v>0</v>
      </c>
    </row>
    <row r="155" spans="1:12" ht="15">
      <c r="A155" s="84" t="s">
        <v>3166</v>
      </c>
      <c r="B155" s="84" t="s">
        <v>3082</v>
      </c>
      <c r="C155" s="84">
        <v>2</v>
      </c>
      <c r="D155" s="122">
        <v>0.0015723784179385325</v>
      </c>
      <c r="E155" s="122">
        <v>2.7476059927686673</v>
      </c>
      <c r="F155" s="84" t="s">
        <v>3286</v>
      </c>
      <c r="G155" s="84" t="b">
        <v>1</v>
      </c>
      <c r="H155" s="84" t="b">
        <v>0</v>
      </c>
      <c r="I155" s="84" t="b">
        <v>0</v>
      </c>
      <c r="J155" s="84" t="b">
        <v>0</v>
      </c>
      <c r="K155" s="84" t="b">
        <v>0</v>
      </c>
      <c r="L155" s="84" t="b">
        <v>0</v>
      </c>
    </row>
    <row r="156" spans="1:12" ht="15">
      <c r="A156" s="84" t="s">
        <v>3082</v>
      </c>
      <c r="B156" s="84" t="s">
        <v>3167</v>
      </c>
      <c r="C156" s="84">
        <v>2</v>
      </c>
      <c r="D156" s="122">
        <v>0.0015723784179385325</v>
      </c>
      <c r="E156" s="122">
        <v>2.7476059927686673</v>
      </c>
      <c r="F156" s="84" t="s">
        <v>3286</v>
      </c>
      <c r="G156" s="84" t="b">
        <v>0</v>
      </c>
      <c r="H156" s="84" t="b">
        <v>0</v>
      </c>
      <c r="I156" s="84" t="b">
        <v>0</v>
      </c>
      <c r="J156" s="84" t="b">
        <v>0</v>
      </c>
      <c r="K156" s="84" t="b">
        <v>0</v>
      </c>
      <c r="L156" s="84" t="b">
        <v>0</v>
      </c>
    </row>
    <row r="157" spans="1:12" ht="15">
      <c r="A157" s="84" t="s">
        <v>3167</v>
      </c>
      <c r="B157" s="84" t="s">
        <v>2555</v>
      </c>
      <c r="C157" s="84">
        <v>2</v>
      </c>
      <c r="D157" s="122">
        <v>0.0015723784179385325</v>
      </c>
      <c r="E157" s="122">
        <v>2.3954234746573047</v>
      </c>
      <c r="F157" s="84" t="s">
        <v>3286</v>
      </c>
      <c r="G157" s="84" t="b">
        <v>0</v>
      </c>
      <c r="H157" s="84" t="b">
        <v>0</v>
      </c>
      <c r="I157" s="84" t="b">
        <v>0</v>
      </c>
      <c r="J157" s="84" t="b">
        <v>0</v>
      </c>
      <c r="K157" s="84" t="b">
        <v>0</v>
      </c>
      <c r="L157" s="84" t="b">
        <v>0</v>
      </c>
    </row>
    <row r="158" spans="1:12" ht="15">
      <c r="A158" s="84" t="s">
        <v>2555</v>
      </c>
      <c r="B158" s="84" t="s">
        <v>2539</v>
      </c>
      <c r="C158" s="84">
        <v>2</v>
      </c>
      <c r="D158" s="122">
        <v>0.0015723784179385325</v>
      </c>
      <c r="E158" s="122">
        <v>1.235722631789793</v>
      </c>
      <c r="F158" s="84" t="s">
        <v>3286</v>
      </c>
      <c r="G158" s="84" t="b">
        <v>0</v>
      </c>
      <c r="H158" s="84" t="b">
        <v>0</v>
      </c>
      <c r="I158" s="84" t="b">
        <v>0</v>
      </c>
      <c r="J158" s="84" t="b">
        <v>0</v>
      </c>
      <c r="K158" s="84" t="b">
        <v>0</v>
      </c>
      <c r="L158" s="84" t="b">
        <v>0</v>
      </c>
    </row>
    <row r="159" spans="1:12" ht="15">
      <c r="A159" s="84" t="s">
        <v>2539</v>
      </c>
      <c r="B159" s="84" t="s">
        <v>2549</v>
      </c>
      <c r="C159" s="84">
        <v>2</v>
      </c>
      <c r="D159" s="122">
        <v>0.0015723784179385325</v>
      </c>
      <c r="E159" s="122">
        <v>1.2527559710885734</v>
      </c>
      <c r="F159" s="84" t="s">
        <v>3286</v>
      </c>
      <c r="G159" s="84" t="b">
        <v>0</v>
      </c>
      <c r="H159" s="84" t="b">
        <v>0</v>
      </c>
      <c r="I159" s="84" t="b">
        <v>0</v>
      </c>
      <c r="J159" s="84" t="b">
        <v>0</v>
      </c>
      <c r="K159" s="84" t="b">
        <v>0</v>
      </c>
      <c r="L159" s="84" t="b">
        <v>0</v>
      </c>
    </row>
    <row r="160" spans="1:12" ht="15">
      <c r="A160" s="84" t="s">
        <v>3170</v>
      </c>
      <c r="B160" s="84" t="s">
        <v>3171</v>
      </c>
      <c r="C160" s="84">
        <v>2</v>
      </c>
      <c r="D160" s="122">
        <v>0.0015723784179385325</v>
      </c>
      <c r="E160" s="122">
        <v>3.0486359884326486</v>
      </c>
      <c r="F160" s="84" t="s">
        <v>3286</v>
      </c>
      <c r="G160" s="84" t="b">
        <v>0</v>
      </c>
      <c r="H160" s="84" t="b">
        <v>0</v>
      </c>
      <c r="I160" s="84" t="b">
        <v>0</v>
      </c>
      <c r="J160" s="84" t="b">
        <v>0</v>
      </c>
      <c r="K160" s="84" t="b">
        <v>0</v>
      </c>
      <c r="L160" s="84" t="b">
        <v>0</v>
      </c>
    </row>
    <row r="161" spans="1:12" ht="15">
      <c r="A161" s="84" t="s">
        <v>3173</v>
      </c>
      <c r="B161" s="84" t="s">
        <v>2517</v>
      </c>
      <c r="C161" s="84">
        <v>2</v>
      </c>
      <c r="D161" s="122">
        <v>0.0015723784179385325</v>
      </c>
      <c r="E161" s="122">
        <v>2.3082732989384045</v>
      </c>
      <c r="F161" s="84" t="s">
        <v>3286</v>
      </c>
      <c r="G161" s="84" t="b">
        <v>0</v>
      </c>
      <c r="H161" s="84" t="b">
        <v>0</v>
      </c>
      <c r="I161" s="84" t="b">
        <v>0</v>
      </c>
      <c r="J161" s="84" t="b">
        <v>0</v>
      </c>
      <c r="K161" s="84" t="b">
        <v>0</v>
      </c>
      <c r="L161" s="84" t="b">
        <v>0</v>
      </c>
    </row>
    <row r="162" spans="1:12" ht="15">
      <c r="A162" s="84" t="s">
        <v>3174</v>
      </c>
      <c r="B162" s="84" t="s">
        <v>3175</v>
      </c>
      <c r="C162" s="84">
        <v>2</v>
      </c>
      <c r="D162" s="122">
        <v>0.0015723784179385325</v>
      </c>
      <c r="E162" s="122">
        <v>3.0486359884326486</v>
      </c>
      <c r="F162" s="84" t="s">
        <v>3286</v>
      </c>
      <c r="G162" s="84" t="b">
        <v>0</v>
      </c>
      <c r="H162" s="84" t="b">
        <v>0</v>
      </c>
      <c r="I162" s="84" t="b">
        <v>0</v>
      </c>
      <c r="J162" s="84" t="b">
        <v>0</v>
      </c>
      <c r="K162" s="84" t="b">
        <v>0</v>
      </c>
      <c r="L162" s="84" t="b">
        <v>0</v>
      </c>
    </row>
    <row r="163" spans="1:12" ht="15">
      <c r="A163" s="84" t="s">
        <v>2517</v>
      </c>
      <c r="B163" s="84" t="s">
        <v>2509</v>
      </c>
      <c r="C163" s="84">
        <v>2</v>
      </c>
      <c r="D163" s="122">
        <v>0.0015723784179385325</v>
      </c>
      <c r="E163" s="122">
        <v>1.8725447293769673</v>
      </c>
      <c r="F163" s="84" t="s">
        <v>3286</v>
      </c>
      <c r="G163" s="84" t="b">
        <v>0</v>
      </c>
      <c r="H163" s="84" t="b">
        <v>0</v>
      </c>
      <c r="I163" s="84" t="b">
        <v>0</v>
      </c>
      <c r="J163" s="84" t="b">
        <v>0</v>
      </c>
      <c r="K163" s="84" t="b">
        <v>0</v>
      </c>
      <c r="L163" s="84" t="b">
        <v>0</v>
      </c>
    </row>
    <row r="164" spans="1:12" ht="15">
      <c r="A164" s="84" t="s">
        <v>2509</v>
      </c>
      <c r="B164" s="84" t="s">
        <v>2502</v>
      </c>
      <c r="C164" s="84">
        <v>2</v>
      </c>
      <c r="D164" s="122">
        <v>0.0015723784179385325</v>
      </c>
      <c r="E164" s="122">
        <v>2.571514733712986</v>
      </c>
      <c r="F164" s="84" t="s">
        <v>3286</v>
      </c>
      <c r="G164" s="84" t="b">
        <v>0</v>
      </c>
      <c r="H164" s="84" t="b">
        <v>0</v>
      </c>
      <c r="I164" s="84" t="b">
        <v>0</v>
      </c>
      <c r="J164" s="84" t="b">
        <v>0</v>
      </c>
      <c r="K164" s="84" t="b">
        <v>0</v>
      </c>
      <c r="L164" s="84" t="b">
        <v>0</v>
      </c>
    </row>
    <row r="165" spans="1:12" ht="15">
      <c r="A165" s="84" t="s">
        <v>621</v>
      </c>
      <c r="B165" s="84" t="s">
        <v>2500</v>
      </c>
      <c r="C165" s="84">
        <v>2</v>
      </c>
      <c r="D165" s="122">
        <v>0.0015723784179385325</v>
      </c>
      <c r="E165" s="122">
        <v>1.9694547423850237</v>
      </c>
      <c r="F165" s="84" t="s">
        <v>3286</v>
      </c>
      <c r="G165" s="84" t="b">
        <v>0</v>
      </c>
      <c r="H165" s="84" t="b">
        <v>0</v>
      </c>
      <c r="I165" s="84" t="b">
        <v>0</v>
      </c>
      <c r="J165" s="84" t="b">
        <v>0</v>
      </c>
      <c r="K165" s="84" t="b">
        <v>0</v>
      </c>
      <c r="L165" s="84" t="b">
        <v>0</v>
      </c>
    </row>
    <row r="166" spans="1:12" ht="15">
      <c r="A166" s="84" t="s">
        <v>2549</v>
      </c>
      <c r="B166" s="84" t="s">
        <v>2537</v>
      </c>
      <c r="C166" s="84">
        <v>2</v>
      </c>
      <c r="D166" s="122">
        <v>0.0015723784179385325</v>
      </c>
      <c r="E166" s="122">
        <v>0.5367526274537742</v>
      </c>
      <c r="F166" s="84" t="s">
        <v>3286</v>
      </c>
      <c r="G166" s="84" t="b">
        <v>0</v>
      </c>
      <c r="H166" s="84" t="b">
        <v>0</v>
      </c>
      <c r="I166" s="84" t="b">
        <v>0</v>
      </c>
      <c r="J166" s="84" t="b">
        <v>0</v>
      </c>
      <c r="K166" s="84" t="b">
        <v>0</v>
      </c>
      <c r="L166" s="84" t="b">
        <v>0</v>
      </c>
    </row>
    <row r="167" spans="1:12" ht="15">
      <c r="A167" s="84" t="s">
        <v>3084</v>
      </c>
      <c r="B167" s="84" t="s">
        <v>3063</v>
      </c>
      <c r="C167" s="84">
        <v>2</v>
      </c>
      <c r="D167" s="122">
        <v>0.0015723784179385325</v>
      </c>
      <c r="E167" s="122">
        <v>2.2704847380490047</v>
      </c>
      <c r="F167" s="84" t="s">
        <v>3286</v>
      </c>
      <c r="G167" s="84" t="b">
        <v>0</v>
      </c>
      <c r="H167" s="84" t="b">
        <v>0</v>
      </c>
      <c r="I167" s="84" t="b">
        <v>0</v>
      </c>
      <c r="J167" s="84" t="b">
        <v>0</v>
      </c>
      <c r="K167" s="84" t="b">
        <v>0</v>
      </c>
      <c r="L167" s="84" t="b">
        <v>0</v>
      </c>
    </row>
    <row r="168" spans="1:12" ht="15">
      <c r="A168" s="84" t="s">
        <v>2541</v>
      </c>
      <c r="B168" s="84" t="s">
        <v>3087</v>
      </c>
      <c r="C168" s="84">
        <v>2</v>
      </c>
      <c r="D168" s="122">
        <v>0.0015723784179385325</v>
      </c>
      <c r="E168" s="122">
        <v>2.0072433032744232</v>
      </c>
      <c r="F168" s="84" t="s">
        <v>3286</v>
      </c>
      <c r="G168" s="84" t="b">
        <v>0</v>
      </c>
      <c r="H168" s="84" t="b">
        <v>1</v>
      </c>
      <c r="I168" s="84" t="b">
        <v>0</v>
      </c>
      <c r="J168" s="84" t="b">
        <v>0</v>
      </c>
      <c r="K168" s="84" t="b">
        <v>0</v>
      </c>
      <c r="L168" s="84" t="b">
        <v>0</v>
      </c>
    </row>
    <row r="169" spans="1:12" ht="15">
      <c r="A169" s="84" t="s">
        <v>3033</v>
      </c>
      <c r="B169" s="84" t="s">
        <v>3066</v>
      </c>
      <c r="C169" s="84">
        <v>2</v>
      </c>
      <c r="D169" s="122">
        <v>0.0015723784179385325</v>
      </c>
      <c r="E169" s="122">
        <v>2.1066279354103354</v>
      </c>
      <c r="F169" s="84" t="s">
        <v>3286</v>
      </c>
      <c r="G169" s="84" t="b">
        <v>0</v>
      </c>
      <c r="H169" s="84" t="b">
        <v>0</v>
      </c>
      <c r="I169" s="84" t="b">
        <v>0</v>
      </c>
      <c r="J169" s="84" t="b">
        <v>0</v>
      </c>
      <c r="K169" s="84" t="b">
        <v>0</v>
      </c>
      <c r="L169" s="84" t="b">
        <v>0</v>
      </c>
    </row>
    <row r="170" spans="1:12" ht="15">
      <c r="A170" s="84" t="s">
        <v>3066</v>
      </c>
      <c r="B170" s="84" t="s">
        <v>3182</v>
      </c>
      <c r="C170" s="84">
        <v>2</v>
      </c>
      <c r="D170" s="122">
        <v>0.0015723784179385325</v>
      </c>
      <c r="E170" s="122">
        <v>2.650695979760611</v>
      </c>
      <c r="F170" s="84" t="s">
        <v>3286</v>
      </c>
      <c r="G170" s="84" t="b">
        <v>0</v>
      </c>
      <c r="H170" s="84" t="b">
        <v>0</v>
      </c>
      <c r="I170" s="84" t="b">
        <v>0</v>
      </c>
      <c r="J170" s="84" t="b">
        <v>0</v>
      </c>
      <c r="K170" s="84" t="b">
        <v>0</v>
      </c>
      <c r="L170" s="84" t="b">
        <v>0</v>
      </c>
    </row>
    <row r="171" spans="1:12" ht="15">
      <c r="A171" s="84" t="s">
        <v>3071</v>
      </c>
      <c r="B171" s="84" t="s">
        <v>2537</v>
      </c>
      <c r="C171" s="84">
        <v>2</v>
      </c>
      <c r="D171" s="122">
        <v>0.0015723784179385325</v>
      </c>
      <c r="E171" s="122">
        <v>0.8377826231177554</v>
      </c>
      <c r="F171" s="84" t="s">
        <v>3286</v>
      </c>
      <c r="G171" s="84" t="b">
        <v>0</v>
      </c>
      <c r="H171" s="84" t="b">
        <v>0</v>
      </c>
      <c r="I171" s="84" t="b">
        <v>0</v>
      </c>
      <c r="J171" s="84" t="b">
        <v>0</v>
      </c>
      <c r="K171" s="84" t="b">
        <v>0</v>
      </c>
      <c r="L171" s="84" t="b">
        <v>0</v>
      </c>
    </row>
    <row r="172" spans="1:12" ht="15">
      <c r="A172" s="84" t="s">
        <v>2538</v>
      </c>
      <c r="B172" s="84" t="s">
        <v>3071</v>
      </c>
      <c r="C172" s="84">
        <v>2</v>
      </c>
      <c r="D172" s="122">
        <v>0.0015723784179385325</v>
      </c>
      <c r="E172" s="122">
        <v>0.9388887507194199</v>
      </c>
      <c r="F172" s="84" t="s">
        <v>3286</v>
      </c>
      <c r="G172" s="84" t="b">
        <v>0</v>
      </c>
      <c r="H172" s="84" t="b">
        <v>0</v>
      </c>
      <c r="I172" s="84" t="b">
        <v>0</v>
      </c>
      <c r="J172" s="84" t="b">
        <v>0</v>
      </c>
      <c r="K172" s="84" t="b">
        <v>0</v>
      </c>
      <c r="L172" s="84" t="b">
        <v>0</v>
      </c>
    </row>
    <row r="173" spans="1:12" ht="15">
      <c r="A173" s="84" t="s">
        <v>2555</v>
      </c>
      <c r="B173" s="84" t="s">
        <v>3049</v>
      </c>
      <c r="C173" s="84">
        <v>2</v>
      </c>
      <c r="D173" s="122">
        <v>0.0015723784179385325</v>
      </c>
      <c r="E173" s="122">
        <v>1.7476059927686673</v>
      </c>
      <c r="F173" s="84" t="s">
        <v>3286</v>
      </c>
      <c r="G173" s="84" t="b">
        <v>0</v>
      </c>
      <c r="H173" s="84" t="b">
        <v>0</v>
      </c>
      <c r="I173" s="84" t="b">
        <v>0</v>
      </c>
      <c r="J173" s="84" t="b">
        <v>0</v>
      </c>
      <c r="K173" s="84" t="b">
        <v>0</v>
      </c>
      <c r="L173" s="84" t="b">
        <v>0</v>
      </c>
    </row>
    <row r="174" spans="1:12" ht="15">
      <c r="A174" s="84" t="s">
        <v>3049</v>
      </c>
      <c r="B174" s="84" t="s">
        <v>3199</v>
      </c>
      <c r="C174" s="84">
        <v>2</v>
      </c>
      <c r="D174" s="122">
        <v>0.0015723784179385325</v>
      </c>
      <c r="E174" s="122">
        <v>2.3954234746573047</v>
      </c>
      <c r="F174" s="84" t="s">
        <v>3286</v>
      </c>
      <c r="G174" s="84" t="b">
        <v>0</v>
      </c>
      <c r="H174" s="84" t="b">
        <v>0</v>
      </c>
      <c r="I174" s="84" t="b">
        <v>0</v>
      </c>
      <c r="J174" s="84" t="b">
        <v>1</v>
      </c>
      <c r="K174" s="84" t="b">
        <v>0</v>
      </c>
      <c r="L174" s="84" t="b">
        <v>0</v>
      </c>
    </row>
    <row r="175" spans="1:12" ht="15">
      <c r="A175" s="84" t="s">
        <v>3199</v>
      </c>
      <c r="B175" s="84" t="s">
        <v>3068</v>
      </c>
      <c r="C175" s="84">
        <v>2</v>
      </c>
      <c r="D175" s="122">
        <v>0.0015723784179385325</v>
      </c>
      <c r="E175" s="122">
        <v>2.7476059927686673</v>
      </c>
      <c r="F175" s="84" t="s">
        <v>3286</v>
      </c>
      <c r="G175" s="84" t="b">
        <v>1</v>
      </c>
      <c r="H175" s="84" t="b">
        <v>0</v>
      </c>
      <c r="I175" s="84" t="b">
        <v>0</v>
      </c>
      <c r="J175" s="84" t="b">
        <v>0</v>
      </c>
      <c r="K175" s="84" t="b">
        <v>0</v>
      </c>
      <c r="L175" s="84" t="b">
        <v>0</v>
      </c>
    </row>
    <row r="176" spans="1:12" ht="15">
      <c r="A176" s="84" t="s">
        <v>3090</v>
      </c>
      <c r="B176" s="84" t="s">
        <v>3200</v>
      </c>
      <c r="C176" s="84">
        <v>2</v>
      </c>
      <c r="D176" s="122">
        <v>0.0015723784179385325</v>
      </c>
      <c r="E176" s="122">
        <v>2.7476059927686673</v>
      </c>
      <c r="F176" s="84" t="s">
        <v>3286</v>
      </c>
      <c r="G176" s="84" t="b">
        <v>0</v>
      </c>
      <c r="H176" s="84" t="b">
        <v>0</v>
      </c>
      <c r="I176" s="84" t="b">
        <v>0</v>
      </c>
      <c r="J176" s="84" t="b">
        <v>0</v>
      </c>
      <c r="K176" s="84" t="b">
        <v>0</v>
      </c>
      <c r="L176" s="84" t="b">
        <v>0</v>
      </c>
    </row>
    <row r="177" spans="1:12" ht="15">
      <c r="A177" s="84" t="s">
        <v>3200</v>
      </c>
      <c r="B177" s="84" t="s">
        <v>3201</v>
      </c>
      <c r="C177" s="84">
        <v>2</v>
      </c>
      <c r="D177" s="122">
        <v>0.0015723784179385325</v>
      </c>
      <c r="E177" s="122">
        <v>3.0486359884326486</v>
      </c>
      <c r="F177" s="84" t="s">
        <v>3286</v>
      </c>
      <c r="G177" s="84" t="b">
        <v>0</v>
      </c>
      <c r="H177" s="84" t="b">
        <v>0</v>
      </c>
      <c r="I177" s="84" t="b">
        <v>0</v>
      </c>
      <c r="J177" s="84" t="b">
        <v>0</v>
      </c>
      <c r="K177" s="84" t="b">
        <v>0</v>
      </c>
      <c r="L177" s="84" t="b">
        <v>0</v>
      </c>
    </row>
    <row r="178" spans="1:12" ht="15">
      <c r="A178" s="84" t="s">
        <v>3201</v>
      </c>
      <c r="B178" s="84" t="s">
        <v>3091</v>
      </c>
      <c r="C178" s="84">
        <v>2</v>
      </c>
      <c r="D178" s="122">
        <v>0.0015723784179385325</v>
      </c>
      <c r="E178" s="122">
        <v>2.7476059927686673</v>
      </c>
      <c r="F178" s="84" t="s">
        <v>3286</v>
      </c>
      <c r="G178" s="84" t="b">
        <v>0</v>
      </c>
      <c r="H178" s="84" t="b">
        <v>0</v>
      </c>
      <c r="I178" s="84" t="b">
        <v>0</v>
      </c>
      <c r="J178" s="84" t="b">
        <v>0</v>
      </c>
      <c r="K178" s="84" t="b">
        <v>1</v>
      </c>
      <c r="L178" s="84" t="b">
        <v>0</v>
      </c>
    </row>
    <row r="179" spans="1:12" ht="15">
      <c r="A179" s="84" t="s">
        <v>3091</v>
      </c>
      <c r="B179" s="84" t="s">
        <v>3202</v>
      </c>
      <c r="C179" s="84">
        <v>2</v>
      </c>
      <c r="D179" s="122">
        <v>0.0015723784179385325</v>
      </c>
      <c r="E179" s="122">
        <v>2.8725447293769673</v>
      </c>
      <c r="F179" s="84" t="s">
        <v>3286</v>
      </c>
      <c r="G179" s="84" t="b">
        <v>0</v>
      </c>
      <c r="H179" s="84" t="b">
        <v>1</v>
      </c>
      <c r="I179" s="84" t="b">
        <v>0</v>
      </c>
      <c r="J179" s="84" t="b">
        <v>0</v>
      </c>
      <c r="K179" s="84" t="b">
        <v>0</v>
      </c>
      <c r="L179" s="84" t="b">
        <v>0</v>
      </c>
    </row>
    <row r="180" spans="1:12" ht="15">
      <c r="A180" s="84" t="s">
        <v>3202</v>
      </c>
      <c r="B180" s="84" t="s">
        <v>628</v>
      </c>
      <c r="C180" s="84">
        <v>2</v>
      </c>
      <c r="D180" s="122">
        <v>0.0015723784179385325</v>
      </c>
      <c r="E180" s="122">
        <v>2.0072433032744232</v>
      </c>
      <c r="F180" s="84" t="s">
        <v>3286</v>
      </c>
      <c r="G180" s="84" t="b">
        <v>0</v>
      </c>
      <c r="H180" s="84" t="b">
        <v>0</v>
      </c>
      <c r="I180" s="84" t="b">
        <v>0</v>
      </c>
      <c r="J180" s="84" t="b">
        <v>0</v>
      </c>
      <c r="K180" s="84" t="b">
        <v>0</v>
      </c>
      <c r="L180" s="84" t="b">
        <v>0</v>
      </c>
    </row>
    <row r="181" spans="1:12" ht="15">
      <c r="A181" s="84" t="s">
        <v>628</v>
      </c>
      <c r="B181" s="84" t="s">
        <v>3203</v>
      </c>
      <c r="C181" s="84">
        <v>2</v>
      </c>
      <c r="D181" s="122">
        <v>0.0015723784179385325</v>
      </c>
      <c r="E181" s="122">
        <v>2.0709123831438006</v>
      </c>
      <c r="F181" s="84" t="s">
        <v>3286</v>
      </c>
      <c r="G181" s="84" t="b">
        <v>0</v>
      </c>
      <c r="H181" s="84" t="b">
        <v>0</v>
      </c>
      <c r="I181" s="84" t="b">
        <v>0</v>
      </c>
      <c r="J181" s="84" t="b">
        <v>0</v>
      </c>
      <c r="K181" s="84" t="b">
        <v>0</v>
      </c>
      <c r="L181" s="84" t="b">
        <v>0</v>
      </c>
    </row>
    <row r="182" spans="1:12" ht="15">
      <c r="A182" s="84" t="s">
        <v>3204</v>
      </c>
      <c r="B182" s="84" t="s">
        <v>3205</v>
      </c>
      <c r="C182" s="84">
        <v>2</v>
      </c>
      <c r="D182" s="122">
        <v>0.0015723784179385325</v>
      </c>
      <c r="E182" s="122">
        <v>3.0486359884326486</v>
      </c>
      <c r="F182" s="84" t="s">
        <v>3286</v>
      </c>
      <c r="G182" s="84" t="b">
        <v>1</v>
      </c>
      <c r="H182" s="84" t="b">
        <v>0</v>
      </c>
      <c r="I182" s="84" t="b">
        <v>0</v>
      </c>
      <c r="J182" s="84" t="b">
        <v>0</v>
      </c>
      <c r="K182" s="84" t="b">
        <v>0</v>
      </c>
      <c r="L182" s="84" t="b">
        <v>0</v>
      </c>
    </row>
    <row r="183" spans="1:12" ht="15">
      <c r="A183" s="84" t="s">
        <v>3205</v>
      </c>
      <c r="B183" s="84" t="s">
        <v>3045</v>
      </c>
      <c r="C183" s="84">
        <v>2</v>
      </c>
      <c r="D183" s="122">
        <v>0.0015723784179385325</v>
      </c>
      <c r="E183" s="122">
        <v>2.34966598409663</v>
      </c>
      <c r="F183" s="84" t="s">
        <v>3286</v>
      </c>
      <c r="G183" s="84" t="b">
        <v>0</v>
      </c>
      <c r="H183" s="84" t="b">
        <v>0</v>
      </c>
      <c r="I183" s="84" t="b">
        <v>0</v>
      </c>
      <c r="J183" s="84" t="b">
        <v>0</v>
      </c>
      <c r="K183" s="84" t="b">
        <v>0</v>
      </c>
      <c r="L183" s="84" t="b">
        <v>0</v>
      </c>
    </row>
    <row r="184" spans="1:12" ht="15">
      <c r="A184" s="84" t="s">
        <v>3045</v>
      </c>
      <c r="B184" s="84" t="s">
        <v>3206</v>
      </c>
      <c r="C184" s="84">
        <v>2</v>
      </c>
      <c r="D184" s="122">
        <v>0.0015723784179385325</v>
      </c>
      <c r="E184" s="122">
        <v>2.34966598409663</v>
      </c>
      <c r="F184" s="84" t="s">
        <v>3286</v>
      </c>
      <c r="G184" s="84" t="b">
        <v>0</v>
      </c>
      <c r="H184" s="84" t="b">
        <v>0</v>
      </c>
      <c r="I184" s="84" t="b">
        <v>0</v>
      </c>
      <c r="J184" s="84" t="b">
        <v>0</v>
      </c>
      <c r="K184" s="84" t="b">
        <v>0</v>
      </c>
      <c r="L184" s="84" t="b">
        <v>0</v>
      </c>
    </row>
    <row r="185" spans="1:12" ht="15">
      <c r="A185" s="84" t="s">
        <v>3206</v>
      </c>
      <c r="B185" s="84" t="s">
        <v>3061</v>
      </c>
      <c r="C185" s="84">
        <v>2</v>
      </c>
      <c r="D185" s="122">
        <v>0.0015723784179385325</v>
      </c>
      <c r="E185" s="122">
        <v>2.571514733712986</v>
      </c>
      <c r="F185" s="84" t="s">
        <v>3286</v>
      </c>
      <c r="G185" s="84" t="b">
        <v>0</v>
      </c>
      <c r="H185" s="84" t="b">
        <v>0</v>
      </c>
      <c r="I185" s="84" t="b">
        <v>0</v>
      </c>
      <c r="J185" s="84" t="b">
        <v>0</v>
      </c>
      <c r="K185" s="84" t="b">
        <v>0</v>
      </c>
      <c r="L185" s="84" t="b">
        <v>0</v>
      </c>
    </row>
    <row r="186" spans="1:12" ht="15">
      <c r="A186" s="84" t="s">
        <v>3061</v>
      </c>
      <c r="B186" s="84" t="s">
        <v>3207</v>
      </c>
      <c r="C186" s="84">
        <v>2</v>
      </c>
      <c r="D186" s="122">
        <v>0.0015723784179385325</v>
      </c>
      <c r="E186" s="122">
        <v>2.571514733712986</v>
      </c>
      <c r="F186" s="84" t="s">
        <v>3286</v>
      </c>
      <c r="G186" s="84" t="b">
        <v>0</v>
      </c>
      <c r="H186" s="84" t="b">
        <v>0</v>
      </c>
      <c r="I186" s="84" t="b">
        <v>0</v>
      </c>
      <c r="J186" s="84" t="b">
        <v>0</v>
      </c>
      <c r="K186" s="84" t="b">
        <v>0</v>
      </c>
      <c r="L186" s="84" t="b">
        <v>0</v>
      </c>
    </row>
    <row r="187" spans="1:12" ht="15">
      <c r="A187" s="84" t="s">
        <v>3207</v>
      </c>
      <c r="B187" s="84" t="s">
        <v>3208</v>
      </c>
      <c r="C187" s="84">
        <v>2</v>
      </c>
      <c r="D187" s="122">
        <v>0.0015723784179385325</v>
      </c>
      <c r="E187" s="122">
        <v>3.0486359884326486</v>
      </c>
      <c r="F187" s="84" t="s">
        <v>3286</v>
      </c>
      <c r="G187" s="84" t="b">
        <v>0</v>
      </c>
      <c r="H187" s="84" t="b">
        <v>0</v>
      </c>
      <c r="I187" s="84" t="b">
        <v>0</v>
      </c>
      <c r="J187" s="84" t="b">
        <v>0</v>
      </c>
      <c r="K187" s="84" t="b">
        <v>0</v>
      </c>
      <c r="L187" s="84" t="b">
        <v>0</v>
      </c>
    </row>
    <row r="188" spans="1:12" ht="15">
      <c r="A188" s="84" t="s">
        <v>3208</v>
      </c>
      <c r="B188" s="84" t="s">
        <v>2537</v>
      </c>
      <c r="C188" s="84">
        <v>2</v>
      </c>
      <c r="D188" s="122">
        <v>0.0015723784179385325</v>
      </c>
      <c r="E188" s="122">
        <v>1.235722631789793</v>
      </c>
      <c r="F188" s="84" t="s">
        <v>3286</v>
      </c>
      <c r="G188" s="84" t="b">
        <v>0</v>
      </c>
      <c r="H188" s="84" t="b">
        <v>0</v>
      </c>
      <c r="I188" s="84" t="b">
        <v>0</v>
      </c>
      <c r="J188" s="84" t="b">
        <v>0</v>
      </c>
      <c r="K188" s="84" t="b">
        <v>0</v>
      </c>
      <c r="L188" s="84" t="b">
        <v>0</v>
      </c>
    </row>
    <row r="189" spans="1:12" ht="15">
      <c r="A189" s="84" t="s">
        <v>2538</v>
      </c>
      <c r="B189" s="84" t="s">
        <v>3209</v>
      </c>
      <c r="C189" s="84">
        <v>2</v>
      </c>
      <c r="D189" s="122">
        <v>0.0015723784179385325</v>
      </c>
      <c r="E189" s="122">
        <v>1.3368287593914576</v>
      </c>
      <c r="F189" s="84" t="s">
        <v>3286</v>
      </c>
      <c r="G189" s="84" t="b">
        <v>0</v>
      </c>
      <c r="H189" s="84" t="b">
        <v>0</v>
      </c>
      <c r="I189" s="84" t="b">
        <v>0</v>
      </c>
      <c r="J189" s="84" t="b">
        <v>0</v>
      </c>
      <c r="K189" s="84" t="b">
        <v>0</v>
      </c>
      <c r="L189" s="84" t="b">
        <v>0</v>
      </c>
    </row>
    <row r="190" spans="1:12" ht="15">
      <c r="A190" s="84" t="s">
        <v>3209</v>
      </c>
      <c r="B190" s="84" t="s">
        <v>3210</v>
      </c>
      <c r="C190" s="84">
        <v>2</v>
      </c>
      <c r="D190" s="122">
        <v>0.0015723784179385325</v>
      </c>
      <c r="E190" s="122">
        <v>3.0486359884326486</v>
      </c>
      <c r="F190" s="84" t="s">
        <v>3286</v>
      </c>
      <c r="G190" s="84" t="b">
        <v>0</v>
      </c>
      <c r="H190" s="84" t="b">
        <v>0</v>
      </c>
      <c r="I190" s="84" t="b">
        <v>0</v>
      </c>
      <c r="J190" s="84" t="b">
        <v>1</v>
      </c>
      <c r="K190" s="84" t="b">
        <v>0</v>
      </c>
      <c r="L190" s="84" t="b">
        <v>0</v>
      </c>
    </row>
    <row r="191" spans="1:12" ht="15">
      <c r="A191" s="84" t="s">
        <v>3210</v>
      </c>
      <c r="B191" s="84" t="s">
        <v>3211</v>
      </c>
      <c r="C191" s="84">
        <v>2</v>
      </c>
      <c r="D191" s="122">
        <v>0.0015723784179385325</v>
      </c>
      <c r="E191" s="122">
        <v>3.0486359884326486</v>
      </c>
      <c r="F191" s="84" t="s">
        <v>3286</v>
      </c>
      <c r="G191" s="84" t="b">
        <v>1</v>
      </c>
      <c r="H191" s="84" t="b">
        <v>0</v>
      </c>
      <c r="I191" s="84" t="b">
        <v>0</v>
      </c>
      <c r="J191" s="84" t="b">
        <v>0</v>
      </c>
      <c r="K191" s="84" t="b">
        <v>0</v>
      </c>
      <c r="L191" s="84" t="b">
        <v>0</v>
      </c>
    </row>
    <row r="192" spans="1:12" ht="15">
      <c r="A192" s="84" t="s">
        <v>3211</v>
      </c>
      <c r="B192" s="84" t="s">
        <v>3125</v>
      </c>
      <c r="C192" s="84">
        <v>2</v>
      </c>
      <c r="D192" s="122">
        <v>0.0015723784179385325</v>
      </c>
      <c r="E192" s="122">
        <v>2.8725447293769673</v>
      </c>
      <c r="F192" s="84" t="s">
        <v>3286</v>
      </c>
      <c r="G192" s="84" t="b">
        <v>0</v>
      </c>
      <c r="H192" s="84" t="b">
        <v>0</v>
      </c>
      <c r="I192" s="84" t="b">
        <v>0</v>
      </c>
      <c r="J192" s="84" t="b">
        <v>0</v>
      </c>
      <c r="K192" s="84" t="b">
        <v>0</v>
      </c>
      <c r="L192" s="84" t="b">
        <v>0</v>
      </c>
    </row>
    <row r="193" spans="1:12" ht="15">
      <c r="A193" s="84" t="s">
        <v>3213</v>
      </c>
      <c r="B193" s="84" t="s">
        <v>3126</v>
      </c>
      <c r="C193" s="84">
        <v>2</v>
      </c>
      <c r="D193" s="122">
        <v>0.0015723784179385325</v>
      </c>
      <c r="E193" s="122">
        <v>2.8725447293769673</v>
      </c>
      <c r="F193" s="84" t="s">
        <v>3286</v>
      </c>
      <c r="G193" s="84" t="b">
        <v>0</v>
      </c>
      <c r="H193" s="84" t="b">
        <v>0</v>
      </c>
      <c r="I193" s="84" t="b">
        <v>0</v>
      </c>
      <c r="J193" s="84" t="b">
        <v>0</v>
      </c>
      <c r="K193" s="84" t="b">
        <v>0</v>
      </c>
      <c r="L193" s="84" t="b">
        <v>0</v>
      </c>
    </row>
    <row r="194" spans="1:12" ht="15">
      <c r="A194" s="84" t="s">
        <v>3118</v>
      </c>
      <c r="B194" s="84" t="s">
        <v>3112</v>
      </c>
      <c r="C194" s="84">
        <v>2</v>
      </c>
      <c r="D194" s="122">
        <v>0.0015723784179385325</v>
      </c>
      <c r="E194" s="122">
        <v>2.696453470321286</v>
      </c>
      <c r="F194" s="84" t="s">
        <v>3286</v>
      </c>
      <c r="G194" s="84" t="b">
        <v>0</v>
      </c>
      <c r="H194" s="84" t="b">
        <v>0</v>
      </c>
      <c r="I194" s="84" t="b">
        <v>0</v>
      </c>
      <c r="J194" s="84" t="b">
        <v>0</v>
      </c>
      <c r="K194" s="84" t="b">
        <v>0</v>
      </c>
      <c r="L194" s="84" t="b">
        <v>0</v>
      </c>
    </row>
    <row r="195" spans="1:12" ht="15">
      <c r="A195" s="84" t="s">
        <v>3112</v>
      </c>
      <c r="B195" s="84" t="s">
        <v>3114</v>
      </c>
      <c r="C195" s="84">
        <v>2</v>
      </c>
      <c r="D195" s="122">
        <v>0.0015723784179385325</v>
      </c>
      <c r="E195" s="122">
        <v>2.696453470321286</v>
      </c>
      <c r="F195" s="84" t="s">
        <v>3286</v>
      </c>
      <c r="G195" s="84" t="b">
        <v>0</v>
      </c>
      <c r="H195" s="84" t="b">
        <v>0</v>
      </c>
      <c r="I195" s="84" t="b">
        <v>0</v>
      </c>
      <c r="J195" s="84" t="b">
        <v>0</v>
      </c>
      <c r="K195" s="84" t="b">
        <v>0</v>
      </c>
      <c r="L195" s="84" t="b">
        <v>0</v>
      </c>
    </row>
    <row r="196" spans="1:12" ht="15">
      <c r="A196" s="84" t="s">
        <v>3114</v>
      </c>
      <c r="B196" s="84" t="s">
        <v>3215</v>
      </c>
      <c r="C196" s="84">
        <v>2</v>
      </c>
      <c r="D196" s="122">
        <v>0.0015723784179385325</v>
      </c>
      <c r="E196" s="122">
        <v>2.8725447293769673</v>
      </c>
      <c r="F196" s="84" t="s">
        <v>3286</v>
      </c>
      <c r="G196" s="84" t="b">
        <v>0</v>
      </c>
      <c r="H196" s="84" t="b">
        <v>0</v>
      </c>
      <c r="I196" s="84" t="b">
        <v>0</v>
      </c>
      <c r="J196" s="84" t="b">
        <v>0</v>
      </c>
      <c r="K196" s="84" t="b">
        <v>0</v>
      </c>
      <c r="L196" s="84" t="b">
        <v>0</v>
      </c>
    </row>
    <row r="197" spans="1:12" ht="15">
      <c r="A197" s="84" t="s">
        <v>3215</v>
      </c>
      <c r="B197" s="84" t="s">
        <v>3089</v>
      </c>
      <c r="C197" s="84">
        <v>2</v>
      </c>
      <c r="D197" s="122">
        <v>0.0015723784179385325</v>
      </c>
      <c r="E197" s="122">
        <v>2.7476059927686673</v>
      </c>
      <c r="F197" s="84" t="s">
        <v>3286</v>
      </c>
      <c r="G197" s="84" t="b">
        <v>0</v>
      </c>
      <c r="H197" s="84" t="b">
        <v>0</v>
      </c>
      <c r="I197" s="84" t="b">
        <v>0</v>
      </c>
      <c r="J197" s="84" t="b">
        <v>0</v>
      </c>
      <c r="K197" s="84" t="b">
        <v>0</v>
      </c>
      <c r="L197" s="84" t="b">
        <v>0</v>
      </c>
    </row>
    <row r="198" spans="1:12" ht="15">
      <c r="A198" s="84" t="s">
        <v>3089</v>
      </c>
      <c r="B198" s="84" t="s">
        <v>3216</v>
      </c>
      <c r="C198" s="84">
        <v>2</v>
      </c>
      <c r="D198" s="122">
        <v>0.0015723784179385325</v>
      </c>
      <c r="E198" s="122">
        <v>2.7476059927686673</v>
      </c>
      <c r="F198" s="84" t="s">
        <v>3286</v>
      </c>
      <c r="G198" s="84" t="b">
        <v>0</v>
      </c>
      <c r="H198" s="84" t="b">
        <v>0</v>
      </c>
      <c r="I198" s="84" t="b">
        <v>0</v>
      </c>
      <c r="J198" s="84" t="b">
        <v>0</v>
      </c>
      <c r="K198" s="84" t="b">
        <v>0</v>
      </c>
      <c r="L198" s="84" t="b">
        <v>0</v>
      </c>
    </row>
    <row r="199" spans="1:12" ht="15">
      <c r="A199" s="84" t="s">
        <v>3216</v>
      </c>
      <c r="B199" s="84" t="s">
        <v>3217</v>
      </c>
      <c r="C199" s="84">
        <v>2</v>
      </c>
      <c r="D199" s="122">
        <v>0.0015723784179385325</v>
      </c>
      <c r="E199" s="122">
        <v>3.0486359884326486</v>
      </c>
      <c r="F199" s="84" t="s">
        <v>3286</v>
      </c>
      <c r="G199" s="84" t="b">
        <v>0</v>
      </c>
      <c r="H199" s="84" t="b">
        <v>0</v>
      </c>
      <c r="I199" s="84" t="b">
        <v>0</v>
      </c>
      <c r="J199" s="84" t="b">
        <v>0</v>
      </c>
      <c r="K199" s="84" t="b">
        <v>0</v>
      </c>
      <c r="L199" s="84" t="b">
        <v>0</v>
      </c>
    </row>
    <row r="200" spans="1:12" ht="15">
      <c r="A200" s="84" t="s">
        <v>3217</v>
      </c>
      <c r="B200" s="84" t="s">
        <v>3127</v>
      </c>
      <c r="C200" s="84">
        <v>2</v>
      </c>
      <c r="D200" s="122">
        <v>0.0015723784179385325</v>
      </c>
      <c r="E200" s="122">
        <v>2.8725447293769673</v>
      </c>
      <c r="F200" s="84" t="s">
        <v>3286</v>
      </c>
      <c r="G200" s="84" t="b">
        <v>0</v>
      </c>
      <c r="H200" s="84" t="b">
        <v>0</v>
      </c>
      <c r="I200" s="84" t="b">
        <v>0</v>
      </c>
      <c r="J200" s="84" t="b">
        <v>0</v>
      </c>
      <c r="K200" s="84" t="b">
        <v>0</v>
      </c>
      <c r="L200" s="84" t="b">
        <v>0</v>
      </c>
    </row>
    <row r="201" spans="1:12" ht="15">
      <c r="A201" s="84" t="s">
        <v>3127</v>
      </c>
      <c r="B201" s="84" t="s">
        <v>3218</v>
      </c>
      <c r="C201" s="84">
        <v>2</v>
      </c>
      <c r="D201" s="122">
        <v>0.0015723784179385325</v>
      </c>
      <c r="E201" s="122">
        <v>2.8725447293769673</v>
      </c>
      <c r="F201" s="84" t="s">
        <v>3286</v>
      </c>
      <c r="G201" s="84" t="b">
        <v>0</v>
      </c>
      <c r="H201" s="84" t="b">
        <v>0</v>
      </c>
      <c r="I201" s="84" t="b">
        <v>0</v>
      </c>
      <c r="J201" s="84" t="b">
        <v>0</v>
      </c>
      <c r="K201" s="84" t="b">
        <v>0</v>
      </c>
      <c r="L201" s="84" t="b">
        <v>0</v>
      </c>
    </row>
    <row r="202" spans="1:12" ht="15">
      <c r="A202" s="84" t="s">
        <v>3218</v>
      </c>
      <c r="B202" s="84" t="s">
        <v>3219</v>
      </c>
      <c r="C202" s="84">
        <v>2</v>
      </c>
      <c r="D202" s="122">
        <v>0.0015723784179385325</v>
      </c>
      <c r="E202" s="122">
        <v>3.0486359884326486</v>
      </c>
      <c r="F202" s="84" t="s">
        <v>3286</v>
      </c>
      <c r="G202" s="84" t="b">
        <v>0</v>
      </c>
      <c r="H202" s="84" t="b">
        <v>0</v>
      </c>
      <c r="I202" s="84" t="b">
        <v>0</v>
      </c>
      <c r="J202" s="84" t="b">
        <v>0</v>
      </c>
      <c r="K202" s="84" t="b">
        <v>0</v>
      </c>
      <c r="L202" s="84" t="b">
        <v>0</v>
      </c>
    </row>
    <row r="203" spans="1:12" ht="15">
      <c r="A203" s="84" t="s">
        <v>3219</v>
      </c>
      <c r="B203" s="84" t="s">
        <v>3128</v>
      </c>
      <c r="C203" s="84">
        <v>2</v>
      </c>
      <c r="D203" s="122">
        <v>0.0015723784179385325</v>
      </c>
      <c r="E203" s="122">
        <v>2.8725447293769673</v>
      </c>
      <c r="F203" s="84" t="s">
        <v>3286</v>
      </c>
      <c r="G203" s="84" t="b">
        <v>0</v>
      </c>
      <c r="H203" s="84" t="b">
        <v>0</v>
      </c>
      <c r="I203" s="84" t="b">
        <v>0</v>
      </c>
      <c r="J203" s="84" t="b">
        <v>0</v>
      </c>
      <c r="K203" s="84" t="b">
        <v>0</v>
      </c>
      <c r="L203" s="84" t="b">
        <v>0</v>
      </c>
    </row>
    <row r="204" spans="1:12" ht="15">
      <c r="A204" s="84" t="s">
        <v>2546</v>
      </c>
      <c r="B204" s="84" t="s">
        <v>3129</v>
      </c>
      <c r="C204" s="84">
        <v>2</v>
      </c>
      <c r="D204" s="122">
        <v>0.0015723784179385325</v>
      </c>
      <c r="E204" s="122">
        <v>1.9694547423850237</v>
      </c>
      <c r="F204" s="84" t="s">
        <v>3286</v>
      </c>
      <c r="G204" s="84" t="b">
        <v>0</v>
      </c>
      <c r="H204" s="84" t="b">
        <v>0</v>
      </c>
      <c r="I204" s="84" t="b">
        <v>0</v>
      </c>
      <c r="J204" s="84" t="b">
        <v>0</v>
      </c>
      <c r="K204" s="84" t="b">
        <v>1</v>
      </c>
      <c r="L204" s="84" t="b">
        <v>0</v>
      </c>
    </row>
    <row r="205" spans="1:12" ht="15">
      <c r="A205" s="84" t="s">
        <v>3129</v>
      </c>
      <c r="B205" s="84" t="s">
        <v>2537</v>
      </c>
      <c r="C205" s="84">
        <v>2</v>
      </c>
      <c r="D205" s="122">
        <v>0.0015723784179385325</v>
      </c>
      <c r="E205" s="122">
        <v>1.0596313727341116</v>
      </c>
      <c r="F205" s="84" t="s">
        <v>3286</v>
      </c>
      <c r="G205" s="84" t="b">
        <v>0</v>
      </c>
      <c r="H205" s="84" t="b">
        <v>1</v>
      </c>
      <c r="I205" s="84" t="b">
        <v>0</v>
      </c>
      <c r="J205" s="84" t="b">
        <v>0</v>
      </c>
      <c r="K205" s="84" t="b">
        <v>0</v>
      </c>
      <c r="L205" s="84" t="b">
        <v>0</v>
      </c>
    </row>
    <row r="206" spans="1:12" ht="15">
      <c r="A206" s="84" t="s">
        <v>2538</v>
      </c>
      <c r="B206" s="84" t="s">
        <v>3072</v>
      </c>
      <c r="C206" s="84">
        <v>2</v>
      </c>
      <c r="D206" s="122">
        <v>0.0015723784179385325</v>
      </c>
      <c r="E206" s="122">
        <v>0.9388887507194199</v>
      </c>
      <c r="F206" s="84" t="s">
        <v>3286</v>
      </c>
      <c r="G206" s="84" t="b">
        <v>0</v>
      </c>
      <c r="H206" s="84" t="b">
        <v>0</v>
      </c>
      <c r="I206" s="84" t="b">
        <v>0</v>
      </c>
      <c r="J206" s="84" t="b">
        <v>0</v>
      </c>
      <c r="K206" s="84" t="b">
        <v>0</v>
      </c>
      <c r="L206" s="84" t="b">
        <v>0</v>
      </c>
    </row>
    <row r="207" spans="1:12" ht="15">
      <c r="A207" s="84" t="s">
        <v>3092</v>
      </c>
      <c r="B207" s="84" t="s">
        <v>3130</v>
      </c>
      <c r="C207" s="84">
        <v>2</v>
      </c>
      <c r="D207" s="122">
        <v>0.0015723784179385325</v>
      </c>
      <c r="E207" s="122">
        <v>2.696453470321286</v>
      </c>
      <c r="F207" s="84" t="s">
        <v>3286</v>
      </c>
      <c r="G207" s="84" t="b">
        <v>0</v>
      </c>
      <c r="H207" s="84" t="b">
        <v>0</v>
      </c>
      <c r="I207" s="84" t="b">
        <v>0</v>
      </c>
      <c r="J207" s="84" t="b">
        <v>0</v>
      </c>
      <c r="K207" s="84" t="b">
        <v>0</v>
      </c>
      <c r="L207" s="84" t="b">
        <v>0</v>
      </c>
    </row>
    <row r="208" spans="1:12" ht="15">
      <c r="A208" s="84" t="s">
        <v>3130</v>
      </c>
      <c r="B208" s="84" t="s">
        <v>3221</v>
      </c>
      <c r="C208" s="84">
        <v>2</v>
      </c>
      <c r="D208" s="122">
        <v>0.0015723784179385325</v>
      </c>
      <c r="E208" s="122">
        <v>2.8725447293769673</v>
      </c>
      <c r="F208" s="84" t="s">
        <v>3286</v>
      </c>
      <c r="G208" s="84" t="b">
        <v>0</v>
      </c>
      <c r="H208" s="84" t="b">
        <v>0</v>
      </c>
      <c r="I208" s="84" t="b">
        <v>0</v>
      </c>
      <c r="J208" s="84" t="b">
        <v>0</v>
      </c>
      <c r="K208" s="84" t="b">
        <v>0</v>
      </c>
      <c r="L208" s="84" t="b">
        <v>0</v>
      </c>
    </row>
    <row r="209" spans="1:12" ht="15">
      <c r="A209" s="84" t="s">
        <v>3221</v>
      </c>
      <c r="B209" s="84" t="s">
        <v>3222</v>
      </c>
      <c r="C209" s="84">
        <v>2</v>
      </c>
      <c r="D209" s="122">
        <v>0.0015723784179385325</v>
      </c>
      <c r="E209" s="122">
        <v>3.0486359884326486</v>
      </c>
      <c r="F209" s="84" t="s">
        <v>3286</v>
      </c>
      <c r="G209" s="84" t="b">
        <v>0</v>
      </c>
      <c r="H209" s="84" t="b">
        <v>0</v>
      </c>
      <c r="I209" s="84" t="b">
        <v>0</v>
      </c>
      <c r="J209" s="84" t="b">
        <v>0</v>
      </c>
      <c r="K209" s="84" t="b">
        <v>0</v>
      </c>
      <c r="L209" s="84" t="b">
        <v>0</v>
      </c>
    </row>
    <row r="210" spans="1:12" ht="15">
      <c r="A210" s="84" t="s">
        <v>3222</v>
      </c>
      <c r="B210" s="84" t="s">
        <v>3223</v>
      </c>
      <c r="C210" s="84">
        <v>2</v>
      </c>
      <c r="D210" s="122">
        <v>0.0015723784179385325</v>
      </c>
      <c r="E210" s="122">
        <v>3.0486359884326486</v>
      </c>
      <c r="F210" s="84" t="s">
        <v>3286</v>
      </c>
      <c r="G210" s="84" t="b">
        <v>0</v>
      </c>
      <c r="H210" s="84" t="b">
        <v>0</v>
      </c>
      <c r="I210" s="84" t="b">
        <v>0</v>
      </c>
      <c r="J210" s="84" t="b">
        <v>0</v>
      </c>
      <c r="K210" s="84" t="b">
        <v>0</v>
      </c>
      <c r="L210" s="84" t="b">
        <v>0</v>
      </c>
    </row>
    <row r="211" spans="1:12" ht="15">
      <c r="A211" s="84" t="s">
        <v>3223</v>
      </c>
      <c r="B211" s="84" t="s">
        <v>3062</v>
      </c>
      <c r="C211" s="84">
        <v>2</v>
      </c>
      <c r="D211" s="122">
        <v>0.0015723784179385325</v>
      </c>
      <c r="E211" s="122">
        <v>2.7476059927686673</v>
      </c>
      <c r="F211" s="84" t="s">
        <v>3286</v>
      </c>
      <c r="G211" s="84" t="b">
        <v>0</v>
      </c>
      <c r="H211" s="84" t="b">
        <v>0</v>
      </c>
      <c r="I211" s="84" t="b">
        <v>0</v>
      </c>
      <c r="J211" s="84" t="b">
        <v>0</v>
      </c>
      <c r="K211" s="84" t="b">
        <v>0</v>
      </c>
      <c r="L211" s="84" t="b">
        <v>0</v>
      </c>
    </row>
    <row r="212" spans="1:12" ht="15">
      <c r="A212" s="84" t="s">
        <v>2548</v>
      </c>
      <c r="B212" s="84" t="s">
        <v>2537</v>
      </c>
      <c r="C212" s="84">
        <v>2</v>
      </c>
      <c r="D212" s="122">
        <v>0.0015723784179385325</v>
      </c>
      <c r="E212" s="122">
        <v>0.6336626404618304</v>
      </c>
      <c r="F212" s="84" t="s">
        <v>3286</v>
      </c>
      <c r="G212" s="84" t="b">
        <v>0</v>
      </c>
      <c r="H212" s="84" t="b">
        <v>0</v>
      </c>
      <c r="I212" s="84" t="b">
        <v>0</v>
      </c>
      <c r="J212" s="84" t="b">
        <v>0</v>
      </c>
      <c r="K212" s="84" t="b">
        <v>0</v>
      </c>
      <c r="L212" s="84" t="b">
        <v>0</v>
      </c>
    </row>
    <row r="213" spans="1:12" ht="15">
      <c r="A213" s="84" t="s">
        <v>3131</v>
      </c>
      <c r="B213" s="84" t="s">
        <v>3063</v>
      </c>
      <c r="C213" s="84">
        <v>2</v>
      </c>
      <c r="D213" s="122">
        <v>0.0015723784179385325</v>
      </c>
      <c r="E213" s="122">
        <v>2.3954234746573047</v>
      </c>
      <c r="F213" s="84" t="s">
        <v>3286</v>
      </c>
      <c r="G213" s="84" t="b">
        <v>0</v>
      </c>
      <c r="H213" s="84" t="b">
        <v>0</v>
      </c>
      <c r="I213" s="84" t="b">
        <v>0</v>
      </c>
      <c r="J213" s="84" t="b">
        <v>0</v>
      </c>
      <c r="K213" s="84" t="b">
        <v>0</v>
      </c>
      <c r="L213" s="84" t="b">
        <v>0</v>
      </c>
    </row>
    <row r="214" spans="1:12" ht="15">
      <c r="A214" s="84" t="s">
        <v>377</v>
      </c>
      <c r="B214" s="84" t="s">
        <v>281</v>
      </c>
      <c r="C214" s="84">
        <v>2</v>
      </c>
      <c r="D214" s="122">
        <v>0.0015723784179385325</v>
      </c>
      <c r="E214" s="122">
        <v>3.0486359884326486</v>
      </c>
      <c r="F214" s="84" t="s">
        <v>3286</v>
      </c>
      <c r="G214" s="84" t="b">
        <v>0</v>
      </c>
      <c r="H214" s="84" t="b">
        <v>0</v>
      </c>
      <c r="I214" s="84" t="b">
        <v>0</v>
      </c>
      <c r="J214" s="84" t="b">
        <v>0</v>
      </c>
      <c r="K214" s="84" t="b">
        <v>0</v>
      </c>
      <c r="L214" s="84" t="b">
        <v>0</v>
      </c>
    </row>
    <row r="215" spans="1:12" ht="15">
      <c r="A215" s="84" t="s">
        <v>281</v>
      </c>
      <c r="B215" s="84" t="s">
        <v>376</v>
      </c>
      <c r="C215" s="84">
        <v>2</v>
      </c>
      <c r="D215" s="122">
        <v>0.0015723784179385325</v>
      </c>
      <c r="E215" s="122">
        <v>3.0486359884326486</v>
      </c>
      <c r="F215" s="84" t="s">
        <v>3286</v>
      </c>
      <c r="G215" s="84" t="b">
        <v>0</v>
      </c>
      <c r="H215" s="84" t="b">
        <v>0</v>
      </c>
      <c r="I215" s="84" t="b">
        <v>0</v>
      </c>
      <c r="J215" s="84" t="b">
        <v>0</v>
      </c>
      <c r="K215" s="84" t="b">
        <v>0</v>
      </c>
      <c r="L215" s="84" t="b">
        <v>0</v>
      </c>
    </row>
    <row r="216" spans="1:12" ht="15">
      <c r="A216" s="84" t="s">
        <v>376</v>
      </c>
      <c r="B216" s="84" t="s">
        <v>375</v>
      </c>
      <c r="C216" s="84">
        <v>2</v>
      </c>
      <c r="D216" s="122">
        <v>0.0015723784179385325</v>
      </c>
      <c r="E216" s="122">
        <v>3.0486359884326486</v>
      </c>
      <c r="F216" s="84" t="s">
        <v>3286</v>
      </c>
      <c r="G216" s="84" t="b">
        <v>0</v>
      </c>
      <c r="H216" s="84" t="b">
        <v>0</v>
      </c>
      <c r="I216" s="84" t="b">
        <v>0</v>
      </c>
      <c r="J216" s="84" t="b">
        <v>0</v>
      </c>
      <c r="K216" s="84" t="b">
        <v>0</v>
      </c>
      <c r="L216" s="84" t="b">
        <v>0</v>
      </c>
    </row>
    <row r="217" spans="1:12" ht="15">
      <c r="A217" s="84" t="s">
        <v>375</v>
      </c>
      <c r="B217" s="84" t="s">
        <v>374</v>
      </c>
      <c r="C217" s="84">
        <v>2</v>
      </c>
      <c r="D217" s="122">
        <v>0.0015723784179385325</v>
      </c>
      <c r="E217" s="122">
        <v>3.0486359884326486</v>
      </c>
      <c r="F217" s="84" t="s">
        <v>3286</v>
      </c>
      <c r="G217" s="84" t="b">
        <v>0</v>
      </c>
      <c r="H217" s="84" t="b">
        <v>0</v>
      </c>
      <c r="I217" s="84" t="b">
        <v>0</v>
      </c>
      <c r="J217" s="84" t="b">
        <v>0</v>
      </c>
      <c r="K217" s="84" t="b">
        <v>0</v>
      </c>
      <c r="L217" s="84" t="b">
        <v>0</v>
      </c>
    </row>
    <row r="218" spans="1:12" ht="15">
      <c r="A218" s="84" t="s">
        <v>374</v>
      </c>
      <c r="B218" s="84" t="s">
        <v>373</v>
      </c>
      <c r="C218" s="84">
        <v>2</v>
      </c>
      <c r="D218" s="122">
        <v>0.0015723784179385325</v>
      </c>
      <c r="E218" s="122">
        <v>3.0486359884326486</v>
      </c>
      <c r="F218" s="84" t="s">
        <v>3286</v>
      </c>
      <c r="G218" s="84" t="b">
        <v>0</v>
      </c>
      <c r="H218" s="84" t="b">
        <v>0</v>
      </c>
      <c r="I218" s="84" t="b">
        <v>0</v>
      </c>
      <c r="J218" s="84" t="b">
        <v>0</v>
      </c>
      <c r="K218" s="84" t="b">
        <v>0</v>
      </c>
      <c r="L218" s="84" t="b">
        <v>0</v>
      </c>
    </row>
    <row r="219" spans="1:12" ht="15">
      <c r="A219" s="84" t="s">
        <v>373</v>
      </c>
      <c r="B219" s="84" t="s">
        <v>372</v>
      </c>
      <c r="C219" s="84">
        <v>2</v>
      </c>
      <c r="D219" s="122">
        <v>0.0015723784179385325</v>
      </c>
      <c r="E219" s="122">
        <v>3.0486359884326486</v>
      </c>
      <c r="F219" s="84" t="s">
        <v>3286</v>
      </c>
      <c r="G219" s="84" t="b">
        <v>0</v>
      </c>
      <c r="H219" s="84" t="b">
        <v>0</v>
      </c>
      <c r="I219" s="84" t="b">
        <v>0</v>
      </c>
      <c r="J219" s="84" t="b">
        <v>0</v>
      </c>
      <c r="K219" s="84" t="b">
        <v>0</v>
      </c>
      <c r="L219" s="84" t="b">
        <v>0</v>
      </c>
    </row>
    <row r="220" spans="1:12" ht="15">
      <c r="A220" s="84" t="s">
        <v>372</v>
      </c>
      <c r="B220" s="84" t="s">
        <v>2577</v>
      </c>
      <c r="C220" s="84">
        <v>2</v>
      </c>
      <c r="D220" s="122">
        <v>0.0015723784179385325</v>
      </c>
      <c r="E220" s="122">
        <v>3.0486359884326486</v>
      </c>
      <c r="F220" s="84" t="s">
        <v>3286</v>
      </c>
      <c r="G220" s="84" t="b">
        <v>0</v>
      </c>
      <c r="H220" s="84" t="b">
        <v>0</v>
      </c>
      <c r="I220" s="84" t="b">
        <v>0</v>
      </c>
      <c r="J220" s="84" t="b">
        <v>0</v>
      </c>
      <c r="K220" s="84" t="b">
        <v>0</v>
      </c>
      <c r="L220" s="84" t="b">
        <v>0</v>
      </c>
    </row>
    <row r="221" spans="1:12" ht="15">
      <c r="A221" s="84" t="s">
        <v>2577</v>
      </c>
      <c r="B221" s="84" t="s">
        <v>2578</v>
      </c>
      <c r="C221" s="84">
        <v>2</v>
      </c>
      <c r="D221" s="122">
        <v>0.0015723784179385325</v>
      </c>
      <c r="E221" s="122">
        <v>2.446575997104686</v>
      </c>
      <c r="F221" s="84" t="s">
        <v>3286</v>
      </c>
      <c r="G221" s="84" t="b">
        <v>0</v>
      </c>
      <c r="H221" s="84" t="b">
        <v>0</v>
      </c>
      <c r="I221" s="84" t="b">
        <v>0</v>
      </c>
      <c r="J221" s="84" t="b">
        <v>0</v>
      </c>
      <c r="K221" s="84" t="b">
        <v>0</v>
      </c>
      <c r="L221" s="84" t="b">
        <v>0</v>
      </c>
    </row>
    <row r="222" spans="1:12" ht="15">
      <c r="A222" s="84" t="s">
        <v>2578</v>
      </c>
      <c r="B222" s="84" t="s">
        <v>2579</v>
      </c>
      <c r="C222" s="84">
        <v>2</v>
      </c>
      <c r="D222" s="122">
        <v>0.0015723784179385325</v>
      </c>
      <c r="E222" s="122">
        <v>1.9025079527544104</v>
      </c>
      <c r="F222" s="84" t="s">
        <v>3286</v>
      </c>
      <c r="G222" s="84" t="b">
        <v>0</v>
      </c>
      <c r="H222" s="84" t="b">
        <v>0</v>
      </c>
      <c r="I222" s="84" t="b">
        <v>0</v>
      </c>
      <c r="J222" s="84" t="b">
        <v>0</v>
      </c>
      <c r="K222" s="84" t="b">
        <v>0</v>
      </c>
      <c r="L222" s="84" t="b">
        <v>0</v>
      </c>
    </row>
    <row r="223" spans="1:12" ht="15">
      <c r="A223" s="84" t="s">
        <v>2579</v>
      </c>
      <c r="B223" s="84" t="s">
        <v>3227</v>
      </c>
      <c r="C223" s="84">
        <v>2</v>
      </c>
      <c r="D223" s="122">
        <v>0.0015723784179385325</v>
      </c>
      <c r="E223" s="122">
        <v>2.504567944082373</v>
      </c>
      <c r="F223" s="84" t="s">
        <v>3286</v>
      </c>
      <c r="G223" s="84" t="b">
        <v>0</v>
      </c>
      <c r="H223" s="84" t="b">
        <v>0</v>
      </c>
      <c r="I223" s="84" t="b">
        <v>0</v>
      </c>
      <c r="J223" s="84" t="b">
        <v>0</v>
      </c>
      <c r="K223" s="84" t="b">
        <v>0</v>
      </c>
      <c r="L223" s="84" t="b">
        <v>0</v>
      </c>
    </row>
    <row r="224" spans="1:12" ht="15">
      <c r="A224" s="84" t="s">
        <v>3230</v>
      </c>
      <c r="B224" s="84" t="s">
        <v>351</v>
      </c>
      <c r="C224" s="84">
        <v>2</v>
      </c>
      <c r="D224" s="122">
        <v>0.0015723784179385325</v>
      </c>
      <c r="E224" s="122">
        <v>2.3954234746573047</v>
      </c>
      <c r="F224" s="84" t="s">
        <v>3286</v>
      </c>
      <c r="G224" s="84" t="b">
        <v>0</v>
      </c>
      <c r="H224" s="84" t="b">
        <v>0</v>
      </c>
      <c r="I224" s="84" t="b">
        <v>0</v>
      </c>
      <c r="J224" s="84" t="b">
        <v>0</v>
      </c>
      <c r="K224" s="84" t="b">
        <v>0</v>
      </c>
      <c r="L224" s="84" t="b">
        <v>0</v>
      </c>
    </row>
    <row r="225" spans="1:12" ht="15">
      <c r="A225" s="84" t="s">
        <v>370</v>
      </c>
      <c r="B225" s="84" t="s">
        <v>3231</v>
      </c>
      <c r="C225" s="84">
        <v>2</v>
      </c>
      <c r="D225" s="122">
        <v>0.0015723784179385325</v>
      </c>
      <c r="E225" s="122">
        <v>2.7476059927686673</v>
      </c>
      <c r="F225" s="84" t="s">
        <v>3286</v>
      </c>
      <c r="G225" s="84" t="b">
        <v>0</v>
      </c>
      <c r="H225" s="84" t="b">
        <v>0</v>
      </c>
      <c r="I225" s="84" t="b">
        <v>0</v>
      </c>
      <c r="J225" s="84" t="b">
        <v>0</v>
      </c>
      <c r="K225" s="84" t="b">
        <v>0</v>
      </c>
      <c r="L225" s="84" t="b">
        <v>0</v>
      </c>
    </row>
    <row r="226" spans="1:12" ht="15">
      <c r="A226" s="84" t="s">
        <v>3231</v>
      </c>
      <c r="B226" s="84" t="s">
        <v>3139</v>
      </c>
      <c r="C226" s="84">
        <v>2</v>
      </c>
      <c r="D226" s="122">
        <v>0.0015723784179385325</v>
      </c>
      <c r="E226" s="122">
        <v>2.8725447293769673</v>
      </c>
      <c r="F226" s="84" t="s">
        <v>3286</v>
      </c>
      <c r="G226" s="84" t="b">
        <v>0</v>
      </c>
      <c r="H226" s="84" t="b">
        <v>0</v>
      </c>
      <c r="I226" s="84" t="b">
        <v>0</v>
      </c>
      <c r="J226" s="84" t="b">
        <v>0</v>
      </c>
      <c r="K226" s="84" t="b">
        <v>0</v>
      </c>
      <c r="L226" s="84" t="b">
        <v>0</v>
      </c>
    </row>
    <row r="227" spans="1:12" ht="15">
      <c r="A227" s="84" t="s">
        <v>3140</v>
      </c>
      <c r="B227" s="84" t="s">
        <v>3094</v>
      </c>
      <c r="C227" s="84">
        <v>2</v>
      </c>
      <c r="D227" s="122">
        <v>0.0015723784179385325</v>
      </c>
      <c r="E227" s="122">
        <v>2.571514733712986</v>
      </c>
      <c r="F227" s="84" t="s">
        <v>3286</v>
      </c>
      <c r="G227" s="84" t="b">
        <v>0</v>
      </c>
      <c r="H227" s="84" t="b">
        <v>0</v>
      </c>
      <c r="I227" s="84" t="b">
        <v>0</v>
      </c>
      <c r="J227" s="84" t="b">
        <v>0</v>
      </c>
      <c r="K227" s="84" t="b">
        <v>0</v>
      </c>
      <c r="L227" s="84" t="b">
        <v>0</v>
      </c>
    </row>
    <row r="228" spans="1:12" ht="15">
      <c r="A228" s="84" t="s">
        <v>3094</v>
      </c>
      <c r="B228" s="84" t="s">
        <v>3141</v>
      </c>
      <c r="C228" s="84">
        <v>2</v>
      </c>
      <c r="D228" s="122">
        <v>0.0015723784179385325</v>
      </c>
      <c r="E228" s="122">
        <v>2.571514733712986</v>
      </c>
      <c r="F228" s="84" t="s">
        <v>3286</v>
      </c>
      <c r="G228" s="84" t="b">
        <v>0</v>
      </c>
      <c r="H228" s="84" t="b">
        <v>0</v>
      </c>
      <c r="I228" s="84" t="b">
        <v>0</v>
      </c>
      <c r="J228" s="84" t="b">
        <v>0</v>
      </c>
      <c r="K228" s="84" t="b">
        <v>0</v>
      </c>
      <c r="L228" s="84" t="b">
        <v>0</v>
      </c>
    </row>
    <row r="229" spans="1:12" ht="15">
      <c r="A229" s="84" t="s">
        <v>3141</v>
      </c>
      <c r="B229" s="84" t="s">
        <v>610</v>
      </c>
      <c r="C229" s="84">
        <v>2</v>
      </c>
      <c r="D229" s="122">
        <v>0.0015723784179385325</v>
      </c>
      <c r="E229" s="122">
        <v>1.9183022199376423</v>
      </c>
      <c r="F229" s="84" t="s">
        <v>3286</v>
      </c>
      <c r="G229" s="84" t="b">
        <v>0</v>
      </c>
      <c r="H229" s="84" t="b">
        <v>0</v>
      </c>
      <c r="I229" s="84" t="b">
        <v>0</v>
      </c>
      <c r="J229" s="84" t="b">
        <v>0</v>
      </c>
      <c r="K229" s="84" t="b">
        <v>0</v>
      </c>
      <c r="L229" s="84" t="b">
        <v>0</v>
      </c>
    </row>
    <row r="230" spans="1:12" ht="15">
      <c r="A230" s="84" t="s">
        <v>3126</v>
      </c>
      <c r="B230" s="84" t="s">
        <v>3142</v>
      </c>
      <c r="C230" s="84">
        <v>2</v>
      </c>
      <c r="D230" s="122">
        <v>0.0015723784179385325</v>
      </c>
      <c r="E230" s="122">
        <v>2.696453470321286</v>
      </c>
      <c r="F230" s="84" t="s">
        <v>3286</v>
      </c>
      <c r="G230" s="84" t="b">
        <v>0</v>
      </c>
      <c r="H230" s="84" t="b">
        <v>0</v>
      </c>
      <c r="I230" s="84" t="b">
        <v>0</v>
      </c>
      <c r="J230" s="84" t="b">
        <v>0</v>
      </c>
      <c r="K230" s="84" t="b">
        <v>0</v>
      </c>
      <c r="L230" s="84" t="b">
        <v>0</v>
      </c>
    </row>
    <row r="231" spans="1:12" ht="15">
      <c r="A231" s="84" t="s">
        <v>2550</v>
      </c>
      <c r="B231" s="84" t="s">
        <v>3233</v>
      </c>
      <c r="C231" s="84">
        <v>2</v>
      </c>
      <c r="D231" s="122">
        <v>0.0018248144730026678</v>
      </c>
      <c r="E231" s="122">
        <v>2.571514733712986</v>
      </c>
      <c r="F231" s="84" t="s">
        <v>3286</v>
      </c>
      <c r="G231" s="84" t="b">
        <v>0</v>
      </c>
      <c r="H231" s="84" t="b">
        <v>0</v>
      </c>
      <c r="I231" s="84" t="b">
        <v>0</v>
      </c>
      <c r="J231" s="84" t="b">
        <v>0</v>
      </c>
      <c r="K231" s="84" t="b">
        <v>0</v>
      </c>
      <c r="L231" s="84" t="b">
        <v>0</v>
      </c>
    </row>
    <row r="232" spans="1:12" ht="15">
      <c r="A232" s="84" t="s">
        <v>3234</v>
      </c>
      <c r="B232" s="84" t="s">
        <v>3235</v>
      </c>
      <c r="C232" s="84">
        <v>2</v>
      </c>
      <c r="D232" s="122">
        <v>0.0015723784179385325</v>
      </c>
      <c r="E232" s="122">
        <v>3.0486359884326486</v>
      </c>
      <c r="F232" s="84" t="s">
        <v>3286</v>
      </c>
      <c r="G232" s="84" t="b">
        <v>0</v>
      </c>
      <c r="H232" s="84" t="b">
        <v>0</v>
      </c>
      <c r="I232" s="84" t="b">
        <v>0</v>
      </c>
      <c r="J232" s="84" t="b">
        <v>1</v>
      </c>
      <c r="K232" s="84" t="b">
        <v>0</v>
      </c>
      <c r="L232" s="84" t="b">
        <v>0</v>
      </c>
    </row>
    <row r="233" spans="1:12" ht="15">
      <c r="A233" s="84" t="s">
        <v>360</v>
      </c>
      <c r="B233" s="84" t="s">
        <v>359</v>
      </c>
      <c r="C233" s="84">
        <v>2</v>
      </c>
      <c r="D233" s="122">
        <v>0.0015723784179385325</v>
      </c>
      <c r="E233" s="122">
        <v>3.0486359884326486</v>
      </c>
      <c r="F233" s="84" t="s">
        <v>3286</v>
      </c>
      <c r="G233" s="84" t="b">
        <v>0</v>
      </c>
      <c r="H233" s="84" t="b">
        <v>0</v>
      </c>
      <c r="I233" s="84" t="b">
        <v>0</v>
      </c>
      <c r="J233" s="84" t="b">
        <v>0</v>
      </c>
      <c r="K233" s="84" t="b">
        <v>0</v>
      </c>
      <c r="L233" s="84" t="b">
        <v>0</v>
      </c>
    </row>
    <row r="234" spans="1:12" ht="15">
      <c r="A234" s="84" t="s">
        <v>359</v>
      </c>
      <c r="B234" s="84" t="s">
        <v>3135</v>
      </c>
      <c r="C234" s="84">
        <v>2</v>
      </c>
      <c r="D234" s="122">
        <v>0.0015723784179385325</v>
      </c>
      <c r="E234" s="122">
        <v>2.8725447293769673</v>
      </c>
      <c r="F234" s="84" t="s">
        <v>3286</v>
      </c>
      <c r="G234" s="84" t="b">
        <v>0</v>
      </c>
      <c r="H234" s="84" t="b">
        <v>0</v>
      </c>
      <c r="I234" s="84" t="b">
        <v>0</v>
      </c>
      <c r="J234" s="84" t="b">
        <v>1</v>
      </c>
      <c r="K234" s="84" t="b">
        <v>0</v>
      </c>
      <c r="L234" s="84" t="b">
        <v>0</v>
      </c>
    </row>
    <row r="235" spans="1:12" ht="15">
      <c r="A235" s="84" t="s">
        <v>3135</v>
      </c>
      <c r="B235" s="84" t="s">
        <v>3095</v>
      </c>
      <c r="C235" s="84">
        <v>2</v>
      </c>
      <c r="D235" s="122">
        <v>0.0015723784179385325</v>
      </c>
      <c r="E235" s="122">
        <v>2.571514733712986</v>
      </c>
      <c r="F235" s="84" t="s">
        <v>3286</v>
      </c>
      <c r="G235" s="84" t="b">
        <v>1</v>
      </c>
      <c r="H235" s="84" t="b">
        <v>0</v>
      </c>
      <c r="I235" s="84" t="b">
        <v>0</v>
      </c>
      <c r="J235" s="84" t="b">
        <v>0</v>
      </c>
      <c r="K235" s="84" t="b">
        <v>0</v>
      </c>
      <c r="L235" s="84" t="b">
        <v>0</v>
      </c>
    </row>
    <row r="236" spans="1:12" ht="15">
      <c r="A236" s="84" t="s">
        <v>3095</v>
      </c>
      <c r="B236" s="84" t="s">
        <v>3096</v>
      </c>
      <c r="C236" s="84">
        <v>2</v>
      </c>
      <c r="D236" s="122">
        <v>0.0015723784179385325</v>
      </c>
      <c r="E236" s="122">
        <v>2.446575997104686</v>
      </c>
      <c r="F236" s="84" t="s">
        <v>3286</v>
      </c>
      <c r="G236" s="84" t="b">
        <v>0</v>
      </c>
      <c r="H236" s="84" t="b">
        <v>0</v>
      </c>
      <c r="I236" s="84" t="b">
        <v>0</v>
      </c>
      <c r="J236" s="84" t="b">
        <v>0</v>
      </c>
      <c r="K236" s="84" t="b">
        <v>0</v>
      </c>
      <c r="L236" s="84" t="b">
        <v>0</v>
      </c>
    </row>
    <row r="237" spans="1:12" ht="15">
      <c r="A237" s="84" t="s">
        <v>3096</v>
      </c>
      <c r="B237" s="84" t="s">
        <v>3239</v>
      </c>
      <c r="C237" s="84">
        <v>2</v>
      </c>
      <c r="D237" s="122">
        <v>0.0015723784179385325</v>
      </c>
      <c r="E237" s="122">
        <v>2.7476059927686673</v>
      </c>
      <c r="F237" s="84" t="s">
        <v>3286</v>
      </c>
      <c r="G237" s="84" t="b">
        <v>0</v>
      </c>
      <c r="H237" s="84" t="b">
        <v>0</v>
      </c>
      <c r="I237" s="84" t="b">
        <v>0</v>
      </c>
      <c r="J237" s="84" t="b">
        <v>0</v>
      </c>
      <c r="K237" s="84" t="b">
        <v>0</v>
      </c>
      <c r="L237" s="84" t="b">
        <v>0</v>
      </c>
    </row>
    <row r="238" spans="1:12" ht="15">
      <c r="A238" s="84" t="s">
        <v>3239</v>
      </c>
      <c r="B238" s="84" t="s">
        <v>3240</v>
      </c>
      <c r="C238" s="84">
        <v>2</v>
      </c>
      <c r="D238" s="122">
        <v>0.0015723784179385325</v>
      </c>
      <c r="E238" s="122">
        <v>3.0486359884326486</v>
      </c>
      <c r="F238" s="84" t="s">
        <v>3286</v>
      </c>
      <c r="G238" s="84" t="b">
        <v>0</v>
      </c>
      <c r="H238" s="84" t="b">
        <v>0</v>
      </c>
      <c r="I238" s="84" t="b">
        <v>0</v>
      </c>
      <c r="J238" s="84" t="b">
        <v>0</v>
      </c>
      <c r="K238" s="84" t="b">
        <v>0</v>
      </c>
      <c r="L238" s="84" t="b">
        <v>0</v>
      </c>
    </row>
    <row r="239" spans="1:12" ht="15">
      <c r="A239" s="84" t="s">
        <v>3240</v>
      </c>
      <c r="B239" s="84" t="s">
        <v>3146</v>
      </c>
      <c r="C239" s="84">
        <v>2</v>
      </c>
      <c r="D239" s="122">
        <v>0.0015723784179385325</v>
      </c>
      <c r="E239" s="122">
        <v>2.8725447293769673</v>
      </c>
      <c r="F239" s="84" t="s">
        <v>3286</v>
      </c>
      <c r="G239" s="84" t="b">
        <v>0</v>
      </c>
      <c r="H239" s="84" t="b">
        <v>0</v>
      </c>
      <c r="I239" s="84" t="b">
        <v>0</v>
      </c>
      <c r="J239" s="84" t="b">
        <v>0</v>
      </c>
      <c r="K239" s="84" t="b">
        <v>0</v>
      </c>
      <c r="L239" s="84" t="b">
        <v>0</v>
      </c>
    </row>
    <row r="240" spans="1:12" ht="15">
      <c r="A240" s="84" t="s">
        <v>3146</v>
      </c>
      <c r="B240" s="84" t="s">
        <v>3096</v>
      </c>
      <c r="C240" s="84">
        <v>2</v>
      </c>
      <c r="D240" s="122">
        <v>0.0015723784179385325</v>
      </c>
      <c r="E240" s="122">
        <v>2.571514733712986</v>
      </c>
      <c r="F240" s="84" t="s">
        <v>3286</v>
      </c>
      <c r="G240" s="84" t="b">
        <v>0</v>
      </c>
      <c r="H240" s="84" t="b">
        <v>0</v>
      </c>
      <c r="I240" s="84" t="b">
        <v>0</v>
      </c>
      <c r="J240" s="84" t="b">
        <v>0</v>
      </c>
      <c r="K240" s="84" t="b">
        <v>0</v>
      </c>
      <c r="L240" s="84" t="b">
        <v>0</v>
      </c>
    </row>
    <row r="241" spans="1:12" ht="15">
      <c r="A241" s="84" t="s">
        <v>3096</v>
      </c>
      <c r="B241" s="84" t="s">
        <v>3241</v>
      </c>
      <c r="C241" s="84">
        <v>2</v>
      </c>
      <c r="D241" s="122">
        <v>0.0015723784179385325</v>
      </c>
      <c r="E241" s="122">
        <v>2.7476059927686673</v>
      </c>
      <c r="F241" s="84" t="s">
        <v>3286</v>
      </c>
      <c r="G241" s="84" t="b">
        <v>0</v>
      </c>
      <c r="H241" s="84" t="b">
        <v>0</v>
      </c>
      <c r="I241" s="84" t="b">
        <v>0</v>
      </c>
      <c r="J241" s="84" t="b">
        <v>0</v>
      </c>
      <c r="K241" s="84" t="b">
        <v>0</v>
      </c>
      <c r="L241" s="84" t="b">
        <v>0</v>
      </c>
    </row>
    <row r="242" spans="1:12" ht="15">
      <c r="A242" s="84" t="s">
        <v>3241</v>
      </c>
      <c r="B242" s="84" t="s">
        <v>3242</v>
      </c>
      <c r="C242" s="84">
        <v>2</v>
      </c>
      <c r="D242" s="122">
        <v>0.0015723784179385325</v>
      </c>
      <c r="E242" s="122">
        <v>3.0486359884326486</v>
      </c>
      <c r="F242" s="84" t="s">
        <v>3286</v>
      </c>
      <c r="G242" s="84" t="b">
        <v>0</v>
      </c>
      <c r="H242" s="84" t="b">
        <v>0</v>
      </c>
      <c r="I242" s="84" t="b">
        <v>0</v>
      </c>
      <c r="J242" s="84" t="b">
        <v>1</v>
      </c>
      <c r="K242" s="84" t="b">
        <v>0</v>
      </c>
      <c r="L242" s="84" t="b">
        <v>0</v>
      </c>
    </row>
    <row r="243" spans="1:12" ht="15">
      <c r="A243" s="84" t="s">
        <v>3242</v>
      </c>
      <c r="B243" s="84" t="s">
        <v>3134</v>
      </c>
      <c r="C243" s="84">
        <v>2</v>
      </c>
      <c r="D243" s="122">
        <v>0.0015723784179385325</v>
      </c>
      <c r="E243" s="122">
        <v>2.8725447293769673</v>
      </c>
      <c r="F243" s="84" t="s">
        <v>3286</v>
      </c>
      <c r="G243" s="84" t="b">
        <v>1</v>
      </c>
      <c r="H243" s="84" t="b">
        <v>0</v>
      </c>
      <c r="I243" s="84" t="b">
        <v>0</v>
      </c>
      <c r="J243" s="84" t="b">
        <v>0</v>
      </c>
      <c r="K243" s="84" t="b">
        <v>0</v>
      </c>
      <c r="L243" s="84" t="b">
        <v>0</v>
      </c>
    </row>
    <row r="244" spans="1:12" ht="15">
      <c r="A244" s="84" t="s">
        <v>3134</v>
      </c>
      <c r="B244" s="84" t="s">
        <v>2549</v>
      </c>
      <c r="C244" s="84">
        <v>2</v>
      </c>
      <c r="D244" s="122">
        <v>0.0015723784179385325</v>
      </c>
      <c r="E244" s="122">
        <v>2.1735747250409485</v>
      </c>
      <c r="F244" s="84" t="s">
        <v>3286</v>
      </c>
      <c r="G244" s="84" t="b">
        <v>0</v>
      </c>
      <c r="H244" s="84" t="b">
        <v>0</v>
      </c>
      <c r="I244" s="84" t="b">
        <v>0</v>
      </c>
      <c r="J244" s="84" t="b">
        <v>0</v>
      </c>
      <c r="K244" s="84" t="b">
        <v>0</v>
      </c>
      <c r="L244" s="84" t="b">
        <v>0</v>
      </c>
    </row>
    <row r="245" spans="1:12" ht="15">
      <c r="A245" s="84" t="s">
        <v>2592</v>
      </c>
      <c r="B245" s="84" t="s">
        <v>358</v>
      </c>
      <c r="C245" s="84">
        <v>2</v>
      </c>
      <c r="D245" s="122">
        <v>0.0015723784179385325</v>
      </c>
      <c r="E245" s="122">
        <v>3.0486359884326486</v>
      </c>
      <c r="F245" s="84" t="s">
        <v>3286</v>
      </c>
      <c r="G245" s="84" t="b">
        <v>1</v>
      </c>
      <c r="H245" s="84" t="b">
        <v>0</v>
      </c>
      <c r="I245" s="84" t="b">
        <v>0</v>
      </c>
      <c r="J245" s="84" t="b">
        <v>0</v>
      </c>
      <c r="K245" s="84" t="b">
        <v>0</v>
      </c>
      <c r="L245" s="84" t="b">
        <v>0</v>
      </c>
    </row>
    <row r="246" spans="1:12" ht="15">
      <c r="A246" s="84" t="s">
        <v>358</v>
      </c>
      <c r="B246" s="84" t="s">
        <v>2593</v>
      </c>
      <c r="C246" s="84">
        <v>2</v>
      </c>
      <c r="D246" s="122">
        <v>0.0015723784179385325</v>
      </c>
      <c r="E246" s="122">
        <v>3.0486359884326486</v>
      </c>
      <c r="F246" s="84" t="s">
        <v>3286</v>
      </c>
      <c r="G246" s="84" t="b">
        <v>0</v>
      </c>
      <c r="H246" s="84" t="b">
        <v>0</v>
      </c>
      <c r="I246" s="84" t="b">
        <v>0</v>
      </c>
      <c r="J246" s="84" t="b">
        <v>1</v>
      </c>
      <c r="K246" s="84" t="b">
        <v>0</v>
      </c>
      <c r="L246" s="84" t="b">
        <v>0</v>
      </c>
    </row>
    <row r="247" spans="1:12" ht="15">
      <c r="A247" s="84" t="s">
        <v>2593</v>
      </c>
      <c r="B247" s="84" t="s">
        <v>2594</v>
      </c>
      <c r="C247" s="84">
        <v>2</v>
      </c>
      <c r="D247" s="122">
        <v>0.0015723784179385325</v>
      </c>
      <c r="E247" s="122">
        <v>3.0486359884326486</v>
      </c>
      <c r="F247" s="84" t="s">
        <v>3286</v>
      </c>
      <c r="G247" s="84" t="b">
        <v>1</v>
      </c>
      <c r="H247" s="84" t="b">
        <v>0</v>
      </c>
      <c r="I247" s="84" t="b">
        <v>0</v>
      </c>
      <c r="J247" s="84" t="b">
        <v>0</v>
      </c>
      <c r="K247" s="84" t="b">
        <v>0</v>
      </c>
      <c r="L247" s="84" t="b">
        <v>0</v>
      </c>
    </row>
    <row r="248" spans="1:12" ht="15">
      <c r="A248" s="84" t="s">
        <v>2594</v>
      </c>
      <c r="B248" s="84" t="s">
        <v>2595</v>
      </c>
      <c r="C248" s="84">
        <v>2</v>
      </c>
      <c r="D248" s="122">
        <v>0.0015723784179385325</v>
      </c>
      <c r="E248" s="122">
        <v>3.0486359884326486</v>
      </c>
      <c r="F248" s="84" t="s">
        <v>3286</v>
      </c>
      <c r="G248" s="84" t="b">
        <v>0</v>
      </c>
      <c r="H248" s="84" t="b">
        <v>0</v>
      </c>
      <c r="I248" s="84" t="b">
        <v>0</v>
      </c>
      <c r="J248" s="84" t="b">
        <v>0</v>
      </c>
      <c r="K248" s="84" t="b">
        <v>0</v>
      </c>
      <c r="L248" s="84" t="b">
        <v>0</v>
      </c>
    </row>
    <row r="249" spans="1:12" ht="15">
      <c r="A249" s="84" t="s">
        <v>2595</v>
      </c>
      <c r="B249" s="84" t="s">
        <v>2596</v>
      </c>
      <c r="C249" s="84">
        <v>2</v>
      </c>
      <c r="D249" s="122">
        <v>0.0015723784179385325</v>
      </c>
      <c r="E249" s="122">
        <v>3.0486359884326486</v>
      </c>
      <c r="F249" s="84" t="s">
        <v>3286</v>
      </c>
      <c r="G249" s="84" t="b">
        <v>0</v>
      </c>
      <c r="H249" s="84" t="b">
        <v>0</v>
      </c>
      <c r="I249" s="84" t="b">
        <v>0</v>
      </c>
      <c r="J249" s="84" t="b">
        <v>0</v>
      </c>
      <c r="K249" s="84" t="b">
        <v>0</v>
      </c>
      <c r="L249" s="84" t="b">
        <v>0</v>
      </c>
    </row>
    <row r="250" spans="1:12" ht="15">
      <c r="A250" s="84" t="s">
        <v>2596</v>
      </c>
      <c r="B250" s="84" t="s">
        <v>2597</v>
      </c>
      <c r="C250" s="84">
        <v>2</v>
      </c>
      <c r="D250" s="122">
        <v>0.0015723784179385325</v>
      </c>
      <c r="E250" s="122">
        <v>3.0486359884326486</v>
      </c>
      <c r="F250" s="84" t="s">
        <v>3286</v>
      </c>
      <c r="G250" s="84" t="b">
        <v>0</v>
      </c>
      <c r="H250" s="84" t="b">
        <v>0</v>
      </c>
      <c r="I250" s="84" t="b">
        <v>0</v>
      </c>
      <c r="J250" s="84" t="b">
        <v>0</v>
      </c>
      <c r="K250" s="84" t="b">
        <v>0</v>
      </c>
      <c r="L250" s="84" t="b">
        <v>0</v>
      </c>
    </row>
    <row r="251" spans="1:12" ht="15">
      <c r="A251" s="84" t="s">
        <v>2597</v>
      </c>
      <c r="B251" s="84" t="s">
        <v>2598</v>
      </c>
      <c r="C251" s="84">
        <v>2</v>
      </c>
      <c r="D251" s="122">
        <v>0.0015723784179385325</v>
      </c>
      <c r="E251" s="122">
        <v>3.0486359884326486</v>
      </c>
      <c r="F251" s="84" t="s">
        <v>3286</v>
      </c>
      <c r="G251" s="84" t="b">
        <v>0</v>
      </c>
      <c r="H251" s="84" t="b">
        <v>0</v>
      </c>
      <c r="I251" s="84" t="b">
        <v>0</v>
      </c>
      <c r="J251" s="84" t="b">
        <v>0</v>
      </c>
      <c r="K251" s="84" t="b">
        <v>0</v>
      </c>
      <c r="L251" s="84" t="b">
        <v>0</v>
      </c>
    </row>
    <row r="252" spans="1:12" ht="15">
      <c r="A252" s="84" t="s">
        <v>2598</v>
      </c>
      <c r="B252" s="84" t="s">
        <v>2599</v>
      </c>
      <c r="C252" s="84">
        <v>2</v>
      </c>
      <c r="D252" s="122">
        <v>0.0015723784179385325</v>
      </c>
      <c r="E252" s="122">
        <v>3.0486359884326486</v>
      </c>
      <c r="F252" s="84" t="s">
        <v>3286</v>
      </c>
      <c r="G252" s="84" t="b">
        <v>0</v>
      </c>
      <c r="H252" s="84" t="b">
        <v>0</v>
      </c>
      <c r="I252" s="84" t="b">
        <v>0</v>
      </c>
      <c r="J252" s="84" t="b">
        <v>0</v>
      </c>
      <c r="K252" s="84" t="b">
        <v>0</v>
      </c>
      <c r="L252" s="84" t="b">
        <v>0</v>
      </c>
    </row>
    <row r="253" spans="1:12" ht="15">
      <c r="A253" s="84" t="s">
        <v>3030</v>
      </c>
      <c r="B253" s="84" t="s">
        <v>3098</v>
      </c>
      <c r="C253" s="84">
        <v>2</v>
      </c>
      <c r="D253" s="122">
        <v>0.0015723784179385325</v>
      </c>
      <c r="E253" s="122">
        <v>1.7933634833293424</v>
      </c>
      <c r="F253" s="84" t="s">
        <v>3286</v>
      </c>
      <c r="G253" s="84" t="b">
        <v>0</v>
      </c>
      <c r="H253" s="84" t="b">
        <v>0</v>
      </c>
      <c r="I253" s="84" t="b">
        <v>0</v>
      </c>
      <c r="J253" s="84" t="b">
        <v>0</v>
      </c>
      <c r="K253" s="84" t="b">
        <v>0</v>
      </c>
      <c r="L253" s="84" t="b">
        <v>0</v>
      </c>
    </row>
    <row r="254" spans="1:12" ht="15">
      <c r="A254" s="84" t="s">
        <v>3098</v>
      </c>
      <c r="B254" s="84" t="s">
        <v>2537</v>
      </c>
      <c r="C254" s="84">
        <v>2</v>
      </c>
      <c r="D254" s="122">
        <v>0.0015723784179385325</v>
      </c>
      <c r="E254" s="122">
        <v>0.9346926361258117</v>
      </c>
      <c r="F254" s="84" t="s">
        <v>3286</v>
      </c>
      <c r="G254" s="84" t="b">
        <v>0</v>
      </c>
      <c r="H254" s="84" t="b">
        <v>0</v>
      </c>
      <c r="I254" s="84" t="b">
        <v>0</v>
      </c>
      <c r="J254" s="84" t="b">
        <v>0</v>
      </c>
      <c r="K254" s="84" t="b">
        <v>0</v>
      </c>
      <c r="L254" s="84" t="b">
        <v>0</v>
      </c>
    </row>
    <row r="255" spans="1:12" ht="15">
      <c r="A255" s="84" t="s">
        <v>3246</v>
      </c>
      <c r="B255" s="84" t="s">
        <v>3099</v>
      </c>
      <c r="C255" s="84">
        <v>2</v>
      </c>
      <c r="D255" s="122">
        <v>0.0015723784179385325</v>
      </c>
      <c r="E255" s="122">
        <v>2.7476059927686673</v>
      </c>
      <c r="F255" s="84" t="s">
        <v>3286</v>
      </c>
      <c r="G255" s="84" t="b">
        <v>0</v>
      </c>
      <c r="H255" s="84" t="b">
        <v>0</v>
      </c>
      <c r="I255" s="84" t="b">
        <v>0</v>
      </c>
      <c r="J255" s="84" t="b">
        <v>0</v>
      </c>
      <c r="K255" s="84" t="b">
        <v>0</v>
      </c>
      <c r="L255" s="84" t="b">
        <v>0</v>
      </c>
    </row>
    <row r="256" spans="1:12" ht="15">
      <c r="A256" s="84" t="s">
        <v>3099</v>
      </c>
      <c r="B256" s="84" t="s">
        <v>3037</v>
      </c>
      <c r="C256" s="84">
        <v>2</v>
      </c>
      <c r="D256" s="122">
        <v>0.0015723784179385325</v>
      </c>
      <c r="E256" s="122">
        <v>1.9346926361258117</v>
      </c>
      <c r="F256" s="84" t="s">
        <v>3286</v>
      </c>
      <c r="G256" s="84" t="b">
        <v>0</v>
      </c>
      <c r="H256" s="84" t="b">
        <v>0</v>
      </c>
      <c r="I256" s="84" t="b">
        <v>0</v>
      </c>
      <c r="J256" s="84" t="b">
        <v>0</v>
      </c>
      <c r="K256" s="84" t="b">
        <v>0</v>
      </c>
      <c r="L256" s="84" t="b">
        <v>0</v>
      </c>
    </row>
    <row r="257" spans="1:12" ht="15">
      <c r="A257" s="84" t="s">
        <v>3037</v>
      </c>
      <c r="B257" s="84" t="s">
        <v>3056</v>
      </c>
      <c r="C257" s="84">
        <v>2</v>
      </c>
      <c r="D257" s="122">
        <v>0.0015723784179385325</v>
      </c>
      <c r="E257" s="122">
        <v>1.6916545874395172</v>
      </c>
      <c r="F257" s="84" t="s">
        <v>3286</v>
      </c>
      <c r="G257" s="84" t="b">
        <v>0</v>
      </c>
      <c r="H257" s="84" t="b">
        <v>0</v>
      </c>
      <c r="I257" s="84" t="b">
        <v>0</v>
      </c>
      <c r="J257" s="84" t="b">
        <v>0</v>
      </c>
      <c r="K257" s="84" t="b">
        <v>0</v>
      </c>
      <c r="L257" s="84" t="b">
        <v>0</v>
      </c>
    </row>
    <row r="258" spans="1:12" ht="15">
      <c r="A258" s="84" t="s">
        <v>3056</v>
      </c>
      <c r="B258" s="84" t="s">
        <v>3149</v>
      </c>
      <c r="C258" s="84">
        <v>2</v>
      </c>
      <c r="D258" s="122">
        <v>0.0015723784179385325</v>
      </c>
      <c r="E258" s="122">
        <v>2.650695979760611</v>
      </c>
      <c r="F258" s="84" t="s">
        <v>3286</v>
      </c>
      <c r="G258" s="84" t="b">
        <v>0</v>
      </c>
      <c r="H258" s="84" t="b">
        <v>0</v>
      </c>
      <c r="I258" s="84" t="b">
        <v>0</v>
      </c>
      <c r="J258" s="84" t="b">
        <v>1</v>
      </c>
      <c r="K258" s="84" t="b">
        <v>0</v>
      </c>
      <c r="L258" s="84" t="b">
        <v>0</v>
      </c>
    </row>
    <row r="259" spans="1:12" ht="15">
      <c r="A259" s="84" t="s">
        <v>3149</v>
      </c>
      <c r="B259" s="84" t="s">
        <v>3247</v>
      </c>
      <c r="C259" s="84">
        <v>2</v>
      </c>
      <c r="D259" s="122">
        <v>0.0015723784179385325</v>
      </c>
      <c r="E259" s="122">
        <v>2.8725447293769673</v>
      </c>
      <c r="F259" s="84" t="s">
        <v>3286</v>
      </c>
      <c r="G259" s="84" t="b">
        <v>1</v>
      </c>
      <c r="H259" s="84" t="b">
        <v>0</v>
      </c>
      <c r="I259" s="84" t="b">
        <v>0</v>
      </c>
      <c r="J259" s="84" t="b">
        <v>0</v>
      </c>
      <c r="K259" s="84" t="b">
        <v>0</v>
      </c>
      <c r="L259" s="84" t="b">
        <v>0</v>
      </c>
    </row>
    <row r="260" spans="1:12" ht="15">
      <c r="A260" s="84" t="s">
        <v>3247</v>
      </c>
      <c r="B260" s="84" t="s">
        <v>628</v>
      </c>
      <c r="C260" s="84">
        <v>2</v>
      </c>
      <c r="D260" s="122">
        <v>0.0015723784179385325</v>
      </c>
      <c r="E260" s="122">
        <v>2.0072433032744232</v>
      </c>
      <c r="F260" s="84" t="s">
        <v>3286</v>
      </c>
      <c r="G260" s="84" t="b">
        <v>0</v>
      </c>
      <c r="H260" s="84" t="b">
        <v>0</v>
      </c>
      <c r="I260" s="84" t="b">
        <v>0</v>
      </c>
      <c r="J260" s="84" t="b">
        <v>0</v>
      </c>
      <c r="K260" s="84" t="b">
        <v>0</v>
      </c>
      <c r="L260" s="84" t="b">
        <v>0</v>
      </c>
    </row>
    <row r="261" spans="1:12" ht="15">
      <c r="A261" s="84" t="s">
        <v>628</v>
      </c>
      <c r="B261" s="84" t="s">
        <v>3056</v>
      </c>
      <c r="C261" s="84">
        <v>2</v>
      </c>
      <c r="D261" s="122">
        <v>0.0015723784179385325</v>
      </c>
      <c r="E261" s="122">
        <v>1.526844338793525</v>
      </c>
      <c r="F261" s="84" t="s">
        <v>3286</v>
      </c>
      <c r="G261" s="84" t="b">
        <v>0</v>
      </c>
      <c r="H261" s="84" t="b">
        <v>0</v>
      </c>
      <c r="I261" s="84" t="b">
        <v>0</v>
      </c>
      <c r="J261" s="84" t="b">
        <v>0</v>
      </c>
      <c r="K261" s="84" t="b">
        <v>0</v>
      </c>
      <c r="L261" s="84" t="b">
        <v>0</v>
      </c>
    </row>
    <row r="262" spans="1:12" ht="15">
      <c r="A262" s="84" t="s">
        <v>3033</v>
      </c>
      <c r="B262" s="84" t="s">
        <v>2582</v>
      </c>
      <c r="C262" s="84">
        <v>2</v>
      </c>
      <c r="D262" s="122">
        <v>0.0015723784179385325</v>
      </c>
      <c r="E262" s="122">
        <v>1.805597939746354</v>
      </c>
      <c r="F262" s="84" t="s">
        <v>3286</v>
      </c>
      <c r="G262" s="84" t="b">
        <v>0</v>
      </c>
      <c r="H262" s="84" t="b">
        <v>0</v>
      </c>
      <c r="I262" s="84" t="b">
        <v>0</v>
      </c>
      <c r="J262" s="84" t="b">
        <v>0</v>
      </c>
      <c r="K262" s="84" t="b">
        <v>1</v>
      </c>
      <c r="L262" s="84" t="b">
        <v>0</v>
      </c>
    </row>
    <row r="263" spans="1:12" ht="15">
      <c r="A263" s="84" t="s">
        <v>2582</v>
      </c>
      <c r="B263" s="84" t="s">
        <v>3144</v>
      </c>
      <c r="C263" s="84">
        <v>2</v>
      </c>
      <c r="D263" s="122">
        <v>0.0015723784179385325</v>
      </c>
      <c r="E263" s="122">
        <v>2.132182039882723</v>
      </c>
      <c r="F263" s="84" t="s">
        <v>3286</v>
      </c>
      <c r="G263" s="84" t="b">
        <v>0</v>
      </c>
      <c r="H263" s="84" t="b">
        <v>1</v>
      </c>
      <c r="I263" s="84" t="b">
        <v>0</v>
      </c>
      <c r="J263" s="84" t="b">
        <v>0</v>
      </c>
      <c r="K263" s="84" t="b">
        <v>0</v>
      </c>
      <c r="L263" s="84" t="b">
        <v>0</v>
      </c>
    </row>
    <row r="264" spans="1:12" ht="15">
      <c r="A264" s="84" t="s">
        <v>3144</v>
      </c>
      <c r="B264" s="84" t="s">
        <v>3248</v>
      </c>
      <c r="C264" s="84">
        <v>2</v>
      </c>
      <c r="D264" s="122">
        <v>0.0015723784179385325</v>
      </c>
      <c r="E264" s="122">
        <v>2.8725447293769673</v>
      </c>
      <c r="F264" s="84" t="s">
        <v>3286</v>
      </c>
      <c r="G264" s="84" t="b">
        <v>0</v>
      </c>
      <c r="H264" s="84" t="b">
        <v>0</v>
      </c>
      <c r="I264" s="84" t="b">
        <v>0</v>
      </c>
      <c r="J264" s="84" t="b">
        <v>0</v>
      </c>
      <c r="K264" s="84" t="b">
        <v>0</v>
      </c>
      <c r="L264" s="84" t="b">
        <v>0</v>
      </c>
    </row>
    <row r="265" spans="1:12" ht="15">
      <c r="A265" s="84" t="s">
        <v>3248</v>
      </c>
      <c r="B265" s="84" t="s">
        <v>3249</v>
      </c>
      <c r="C265" s="84">
        <v>2</v>
      </c>
      <c r="D265" s="122">
        <v>0.0015723784179385325</v>
      </c>
      <c r="E265" s="122">
        <v>3.0486359884326486</v>
      </c>
      <c r="F265" s="84" t="s">
        <v>3286</v>
      </c>
      <c r="G265" s="84" t="b">
        <v>0</v>
      </c>
      <c r="H265" s="84" t="b">
        <v>0</v>
      </c>
      <c r="I265" s="84" t="b">
        <v>0</v>
      </c>
      <c r="J265" s="84" t="b">
        <v>0</v>
      </c>
      <c r="K265" s="84" t="b">
        <v>0</v>
      </c>
      <c r="L265" s="84" t="b">
        <v>0</v>
      </c>
    </row>
    <row r="266" spans="1:12" ht="15">
      <c r="A266" s="84" t="s">
        <v>3249</v>
      </c>
      <c r="B266" s="84" t="s">
        <v>3143</v>
      </c>
      <c r="C266" s="84">
        <v>2</v>
      </c>
      <c r="D266" s="122">
        <v>0.0015723784179385325</v>
      </c>
      <c r="E266" s="122">
        <v>2.8725447293769673</v>
      </c>
      <c r="F266" s="84" t="s">
        <v>3286</v>
      </c>
      <c r="G266" s="84" t="b">
        <v>0</v>
      </c>
      <c r="H266" s="84" t="b">
        <v>0</v>
      </c>
      <c r="I266" s="84" t="b">
        <v>0</v>
      </c>
      <c r="J266" s="84" t="b">
        <v>0</v>
      </c>
      <c r="K266" s="84" t="b">
        <v>0</v>
      </c>
      <c r="L266" s="84" t="b">
        <v>0</v>
      </c>
    </row>
    <row r="267" spans="1:12" ht="15">
      <c r="A267" s="84" t="s">
        <v>3143</v>
      </c>
      <c r="B267" s="84" t="s">
        <v>3250</v>
      </c>
      <c r="C267" s="84">
        <v>2</v>
      </c>
      <c r="D267" s="122">
        <v>0.0015723784179385325</v>
      </c>
      <c r="E267" s="122">
        <v>2.8725447293769673</v>
      </c>
      <c r="F267" s="84" t="s">
        <v>3286</v>
      </c>
      <c r="G267" s="84" t="b">
        <v>0</v>
      </c>
      <c r="H267" s="84" t="b">
        <v>0</v>
      </c>
      <c r="I267" s="84" t="b">
        <v>0</v>
      </c>
      <c r="J267" s="84" t="b">
        <v>0</v>
      </c>
      <c r="K267" s="84" t="b">
        <v>0</v>
      </c>
      <c r="L267" s="84" t="b">
        <v>0</v>
      </c>
    </row>
    <row r="268" spans="1:12" ht="15">
      <c r="A268" s="84" t="s">
        <v>3250</v>
      </c>
      <c r="B268" s="84" t="s">
        <v>3044</v>
      </c>
      <c r="C268" s="84">
        <v>2</v>
      </c>
      <c r="D268" s="122">
        <v>0.0015723784179385325</v>
      </c>
      <c r="E268" s="122">
        <v>2.3082732989384045</v>
      </c>
      <c r="F268" s="84" t="s">
        <v>3286</v>
      </c>
      <c r="G268" s="84" t="b">
        <v>0</v>
      </c>
      <c r="H268" s="84" t="b">
        <v>0</v>
      </c>
      <c r="I268" s="84" t="b">
        <v>0</v>
      </c>
      <c r="J268" s="84" t="b">
        <v>0</v>
      </c>
      <c r="K268" s="84" t="b">
        <v>0</v>
      </c>
      <c r="L268" s="84" t="b">
        <v>0</v>
      </c>
    </row>
    <row r="269" spans="1:12" ht="15">
      <c r="A269" s="84" t="s">
        <v>3044</v>
      </c>
      <c r="B269" s="84" t="s">
        <v>3087</v>
      </c>
      <c r="C269" s="84">
        <v>2</v>
      </c>
      <c r="D269" s="122">
        <v>0.0015723784179385325</v>
      </c>
      <c r="E269" s="122">
        <v>2.0072433032744232</v>
      </c>
      <c r="F269" s="84" t="s">
        <v>3286</v>
      </c>
      <c r="G269" s="84" t="b">
        <v>0</v>
      </c>
      <c r="H269" s="84" t="b">
        <v>0</v>
      </c>
      <c r="I269" s="84" t="b">
        <v>0</v>
      </c>
      <c r="J269" s="84" t="b">
        <v>0</v>
      </c>
      <c r="K269" s="84" t="b">
        <v>0</v>
      </c>
      <c r="L269" s="84" t="b">
        <v>0</v>
      </c>
    </row>
    <row r="270" spans="1:12" ht="15">
      <c r="A270" s="84" t="s">
        <v>3033</v>
      </c>
      <c r="B270" s="84" t="s">
        <v>3030</v>
      </c>
      <c r="C270" s="84">
        <v>2</v>
      </c>
      <c r="D270" s="122">
        <v>0.0015723784179385325</v>
      </c>
      <c r="E270" s="122">
        <v>1.659469904068116</v>
      </c>
      <c r="F270" s="84" t="s">
        <v>3286</v>
      </c>
      <c r="G270" s="84" t="b">
        <v>0</v>
      </c>
      <c r="H270" s="84" t="b">
        <v>0</v>
      </c>
      <c r="I270" s="84" t="b">
        <v>0</v>
      </c>
      <c r="J270" s="84" t="b">
        <v>0</v>
      </c>
      <c r="K270" s="84" t="b">
        <v>0</v>
      </c>
      <c r="L270" s="84" t="b">
        <v>0</v>
      </c>
    </row>
    <row r="271" spans="1:12" ht="15">
      <c r="A271" s="84" t="s">
        <v>3030</v>
      </c>
      <c r="B271" s="84" t="s">
        <v>3064</v>
      </c>
      <c r="C271" s="84">
        <v>2</v>
      </c>
      <c r="D271" s="122">
        <v>0.0015723784179385325</v>
      </c>
      <c r="E271" s="122">
        <v>1.7933634833293424</v>
      </c>
      <c r="F271" s="84" t="s">
        <v>3286</v>
      </c>
      <c r="G271" s="84" t="b">
        <v>0</v>
      </c>
      <c r="H271" s="84" t="b">
        <v>0</v>
      </c>
      <c r="I271" s="84" t="b">
        <v>0</v>
      </c>
      <c r="J271" s="84" t="b">
        <v>0</v>
      </c>
      <c r="K271" s="84" t="b">
        <v>0</v>
      </c>
      <c r="L271" s="84" t="b">
        <v>0</v>
      </c>
    </row>
    <row r="272" spans="1:12" ht="15">
      <c r="A272" s="84" t="s">
        <v>3253</v>
      </c>
      <c r="B272" s="84" t="s">
        <v>3145</v>
      </c>
      <c r="C272" s="84">
        <v>2</v>
      </c>
      <c r="D272" s="122">
        <v>0.0015723784179385325</v>
      </c>
      <c r="E272" s="122">
        <v>2.8725447293769673</v>
      </c>
      <c r="F272" s="84" t="s">
        <v>3286</v>
      </c>
      <c r="G272" s="84" t="b">
        <v>0</v>
      </c>
      <c r="H272" s="84" t="b">
        <v>0</v>
      </c>
      <c r="I272" s="84" t="b">
        <v>0</v>
      </c>
      <c r="J272" s="84" t="b">
        <v>0</v>
      </c>
      <c r="K272" s="84" t="b">
        <v>0</v>
      </c>
      <c r="L272" s="84" t="b">
        <v>0</v>
      </c>
    </row>
    <row r="273" spans="1:12" ht="15">
      <c r="A273" s="84" t="s">
        <v>3145</v>
      </c>
      <c r="B273" s="84" t="s">
        <v>3254</v>
      </c>
      <c r="C273" s="84">
        <v>2</v>
      </c>
      <c r="D273" s="122">
        <v>0.0015723784179385325</v>
      </c>
      <c r="E273" s="122">
        <v>2.8725447293769673</v>
      </c>
      <c r="F273" s="84" t="s">
        <v>3286</v>
      </c>
      <c r="G273" s="84" t="b">
        <v>0</v>
      </c>
      <c r="H273" s="84" t="b">
        <v>0</v>
      </c>
      <c r="I273" s="84" t="b">
        <v>0</v>
      </c>
      <c r="J273" s="84" t="b">
        <v>0</v>
      </c>
      <c r="K273" s="84" t="b">
        <v>0</v>
      </c>
      <c r="L273" s="84" t="b">
        <v>0</v>
      </c>
    </row>
    <row r="274" spans="1:12" ht="15">
      <c r="A274" s="84" t="s">
        <v>3254</v>
      </c>
      <c r="B274" s="84" t="s">
        <v>3066</v>
      </c>
      <c r="C274" s="84">
        <v>2</v>
      </c>
      <c r="D274" s="122">
        <v>0.0015723784179385325</v>
      </c>
      <c r="E274" s="122">
        <v>2.650695979760611</v>
      </c>
      <c r="F274" s="84" t="s">
        <v>3286</v>
      </c>
      <c r="G274" s="84" t="b">
        <v>0</v>
      </c>
      <c r="H274" s="84" t="b">
        <v>0</v>
      </c>
      <c r="I274" s="84" t="b">
        <v>0</v>
      </c>
      <c r="J274" s="84" t="b">
        <v>0</v>
      </c>
      <c r="K274" s="84" t="b">
        <v>0</v>
      </c>
      <c r="L274" s="84" t="b">
        <v>0</v>
      </c>
    </row>
    <row r="275" spans="1:12" ht="15">
      <c r="A275" s="84" t="s">
        <v>3066</v>
      </c>
      <c r="B275" s="84" t="s">
        <v>621</v>
      </c>
      <c r="C275" s="84">
        <v>2</v>
      </c>
      <c r="D275" s="122">
        <v>0.0015723784179385325</v>
      </c>
      <c r="E275" s="122">
        <v>1.6093032946023857</v>
      </c>
      <c r="F275" s="84" t="s">
        <v>3286</v>
      </c>
      <c r="G275" s="84" t="b">
        <v>0</v>
      </c>
      <c r="H275" s="84" t="b">
        <v>0</v>
      </c>
      <c r="I275" s="84" t="b">
        <v>0</v>
      </c>
      <c r="J275" s="84" t="b">
        <v>0</v>
      </c>
      <c r="K275" s="84" t="b">
        <v>0</v>
      </c>
      <c r="L275" s="84" t="b">
        <v>0</v>
      </c>
    </row>
    <row r="276" spans="1:12" ht="15">
      <c r="A276" s="84" t="s">
        <v>621</v>
      </c>
      <c r="B276" s="84" t="s">
        <v>3074</v>
      </c>
      <c r="C276" s="84">
        <v>2</v>
      </c>
      <c r="D276" s="122">
        <v>0.0015723784179385325</v>
      </c>
      <c r="E276" s="122">
        <v>1.7476059927686673</v>
      </c>
      <c r="F276" s="84" t="s">
        <v>3286</v>
      </c>
      <c r="G276" s="84" t="b">
        <v>0</v>
      </c>
      <c r="H276" s="84" t="b">
        <v>0</v>
      </c>
      <c r="I276" s="84" t="b">
        <v>0</v>
      </c>
      <c r="J276" s="84" t="b">
        <v>0</v>
      </c>
      <c r="K276" s="84" t="b">
        <v>0</v>
      </c>
      <c r="L276" s="84" t="b">
        <v>0</v>
      </c>
    </row>
    <row r="277" spans="1:12" ht="15">
      <c r="A277" s="84" t="s">
        <v>3074</v>
      </c>
      <c r="B277" s="84" t="s">
        <v>3255</v>
      </c>
      <c r="C277" s="84">
        <v>2</v>
      </c>
      <c r="D277" s="122">
        <v>0.0015723784179385325</v>
      </c>
      <c r="E277" s="122">
        <v>2.650695979760611</v>
      </c>
      <c r="F277" s="84" t="s">
        <v>3286</v>
      </c>
      <c r="G277" s="84" t="b">
        <v>0</v>
      </c>
      <c r="H277" s="84" t="b">
        <v>0</v>
      </c>
      <c r="I277" s="84" t="b">
        <v>0</v>
      </c>
      <c r="J277" s="84" t="b">
        <v>0</v>
      </c>
      <c r="K277" s="84" t="b">
        <v>0</v>
      </c>
      <c r="L277" s="84" t="b">
        <v>0</v>
      </c>
    </row>
    <row r="278" spans="1:12" ht="15">
      <c r="A278" s="84" t="s">
        <v>3255</v>
      </c>
      <c r="B278" s="84" t="s">
        <v>3256</v>
      </c>
      <c r="C278" s="84">
        <v>2</v>
      </c>
      <c r="D278" s="122">
        <v>0.0015723784179385325</v>
      </c>
      <c r="E278" s="122">
        <v>3.0486359884326486</v>
      </c>
      <c r="F278" s="84" t="s">
        <v>3286</v>
      </c>
      <c r="G278" s="84" t="b">
        <v>0</v>
      </c>
      <c r="H278" s="84" t="b">
        <v>0</v>
      </c>
      <c r="I278" s="84" t="b">
        <v>0</v>
      </c>
      <c r="J278" s="84" t="b">
        <v>0</v>
      </c>
      <c r="K278" s="84" t="b">
        <v>0</v>
      </c>
      <c r="L278" s="84" t="b">
        <v>0</v>
      </c>
    </row>
    <row r="279" spans="1:12" ht="15">
      <c r="A279" s="84" t="s">
        <v>3256</v>
      </c>
      <c r="B279" s="84" t="s">
        <v>3257</v>
      </c>
      <c r="C279" s="84">
        <v>2</v>
      </c>
      <c r="D279" s="122">
        <v>0.0015723784179385325</v>
      </c>
      <c r="E279" s="122">
        <v>3.0486359884326486</v>
      </c>
      <c r="F279" s="84" t="s">
        <v>3286</v>
      </c>
      <c r="G279" s="84" t="b">
        <v>0</v>
      </c>
      <c r="H279" s="84" t="b">
        <v>0</v>
      </c>
      <c r="I279" s="84" t="b">
        <v>0</v>
      </c>
      <c r="J279" s="84" t="b">
        <v>0</v>
      </c>
      <c r="K279" s="84" t="b">
        <v>0</v>
      </c>
      <c r="L279" s="84" t="b">
        <v>0</v>
      </c>
    </row>
    <row r="280" spans="1:12" ht="15">
      <c r="A280" s="84" t="s">
        <v>3257</v>
      </c>
      <c r="B280" s="84" t="s">
        <v>3258</v>
      </c>
      <c r="C280" s="84">
        <v>2</v>
      </c>
      <c r="D280" s="122">
        <v>0.0015723784179385325</v>
      </c>
      <c r="E280" s="122">
        <v>3.0486359884326486</v>
      </c>
      <c r="F280" s="84" t="s">
        <v>3286</v>
      </c>
      <c r="G280" s="84" t="b">
        <v>0</v>
      </c>
      <c r="H280" s="84" t="b">
        <v>0</v>
      </c>
      <c r="I280" s="84" t="b">
        <v>0</v>
      </c>
      <c r="J280" s="84" t="b">
        <v>0</v>
      </c>
      <c r="K280" s="84" t="b">
        <v>0</v>
      </c>
      <c r="L280" s="84" t="b">
        <v>0</v>
      </c>
    </row>
    <row r="281" spans="1:12" ht="15">
      <c r="A281" s="84" t="s">
        <v>3152</v>
      </c>
      <c r="B281" s="84" t="s">
        <v>3072</v>
      </c>
      <c r="C281" s="84">
        <v>2</v>
      </c>
      <c r="D281" s="122">
        <v>0.0015723784179385325</v>
      </c>
      <c r="E281" s="122">
        <v>2.4746047207049298</v>
      </c>
      <c r="F281" s="84" t="s">
        <v>3286</v>
      </c>
      <c r="G281" s="84" t="b">
        <v>0</v>
      </c>
      <c r="H281" s="84" t="b">
        <v>0</v>
      </c>
      <c r="I281" s="84" t="b">
        <v>0</v>
      </c>
      <c r="J281" s="84" t="b">
        <v>0</v>
      </c>
      <c r="K281" s="84" t="b">
        <v>0</v>
      </c>
      <c r="L281" s="84" t="b">
        <v>0</v>
      </c>
    </row>
    <row r="282" spans="1:12" ht="15">
      <c r="A282" s="84" t="s">
        <v>3072</v>
      </c>
      <c r="B282" s="84" t="s">
        <v>2537</v>
      </c>
      <c r="C282" s="84">
        <v>2</v>
      </c>
      <c r="D282" s="122">
        <v>0.0015723784179385325</v>
      </c>
      <c r="E282" s="122">
        <v>0.8377826231177554</v>
      </c>
      <c r="F282" s="84" t="s">
        <v>3286</v>
      </c>
      <c r="G282" s="84" t="b">
        <v>0</v>
      </c>
      <c r="H282" s="84" t="b">
        <v>0</v>
      </c>
      <c r="I282" s="84" t="b">
        <v>0</v>
      </c>
      <c r="J282" s="84" t="b">
        <v>0</v>
      </c>
      <c r="K282" s="84" t="b">
        <v>0</v>
      </c>
      <c r="L282" s="84" t="b">
        <v>0</v>
      </c>
    </row>
    <row r="283" spans="1:12" ht="15">
      <c r="A283" s="84" t="s">
        <v>3062</v>
      </c>
      <c r="B283" s="84" t="s">
        <v>3065</v>
      </c>
      <c r="C283" s="84">
        <v>2</v>
      </c>
      <c r="D283" s="122">
        <v>0.0015723784179385325</v>
      </c>
      <c r="E283" s="122">
        <v>2.1735747250409485</v>
      </c>
      <c r="F283" s="84" t="s">
        <v>3286</v>
      </c>
      <c r="G283" s="84" t="b">
        <v>0</v>
      </c>
      <c r="H283" s="84" t="b">
        <v>0</v>
      </c>
      <c r="I283" s="84" t="b">
        <v>0</v>
      </c>
      <c r="J283" s="84" t="b">
        <v>0</v>
      </c>
      <c r="K283" s="84" t="b">
        <v>0</v>
      </c>
      <c r="L283" s="84" t="b">
        <v>0</v>
      </c>
    </row>
    <row r="284" spans="1:12" ht="15">
      <c r="A284" s="84" t="s">
        <v>3065</v>
      </c>
      <c r="B284" s="84" t="s">
        <v>621</v>
      </c>
      <c r="C284" s="84">
        <v>2</v>
      </c>
      <c r="D284" s="122">
        <v>0.0015723784179385325</v>
      </c>
      <c r="E284" s="122">
        <v>1.5301220485547609</v>
      </c>
      <c r="F284" s="84" t="s">
        <v>3286</v>
      </c>
      <c r="G284" s="84" t="b">
        <v>0</v>
      </c>
      <c r="H284" s="84" t="b">
        <v>0</v>
      </c>
      <c r="I284" s="84" t="b">
        <v>0</v>
      </c>
      <c r="J284" s="84" t="b">
        <v>0</v>
      </c>
      <c r="K284" s="84" t="b">
        <v>0</v>
      </c>
      <c r="L284" s="84" t="b">
        <v>0</v>
      </c>
    </row>
    <row r="285" spans="1:12" ht="15">
      <c r="A285" s="84" t="s">
        <v>621</v>
      </c>
      <c r="B285" s="84" t="s">
        <v>3261</v>
      </c>
      <c r="C285" s="84">
        <v>2</v>
      </c>
      <c r="D285" s="122">
        <v>0.0015723784179385325</v>
      </c>
      <c r="E285" s="122">
        <v>2.145546001440705</v>
      </c>
      <c r="F285" s="84" t="s">
        <v>3286</v>
      </c>
      <c r="G285" s="84" t="b">
        <v>0</v>
      </c>
      <c r="H285" s="84" t="b">
        <v>0</v>
      </c>
      <c r="I285" s="84" t="b">
        <v>0</v>
      </c>
      <c r="J285" s="84" t="b">
        <v>0</v>
      </c>
      <c r="K285" s="84" t="b">
        <v>0</v>
      </c>
      <c r="L285" s="84" t="b">
        <v>0</v>
      </c>
    </row>
    <row r="286" spans="1:12" ht="15">
      <c r="A286" s="84" t="s">
        <v>3261</v>
      </c>
      <c r="B286" s="84" t="s">
        <v>239</v>
      </c>
      <c r="C286" s="84">
        <v>2</v>
      </c>
      <c r="D286" s="122">
        <v>0.0015723784179385325</v>
      </c>
      <c r="E286" s="122">
        <v>3.0486359884326486</v>
      </c>
      <c r="F286" s="84" t="s">
        <v>3286</v>
      </c>
      <c r="G286" s="84" t="b">
        <v>0</v>
      </c>
      <c r="H286" s="84" t="b">
        <v>0</v>
      </c>
      <c r="I286" s="84" t="b">
        <v>0</v>
      </c>
      <c r="J286" s="84" t="b">
        <v>0</v>
      </c>
      <c r="K286" s="84" t="b">
        <v>0</v>
      </c>
      <c r="L286" s="84" t="b">
        <v>0</v>
      </c>
    </row>
    <row r="287" spans="1:12" ht="15">
      <c r="A287" s="84" t="s">
        <v>239</v>
      </c>
      <c r="B287" s="84" t="s">
        <v>3262</v>
      </c>
      <c r="C287" s="84">
        <v>2</v>
      </c>
      <c r="D287" s="122">
        <v>0.0015723784179385325</v>
      </c>
      <c r="E287" s="122">
        <v>2.8725447293769673</v>
      </c>
      <c r="F287" s="84" t="s">
        <v>3286</v>
      </c>
      <c r="G287" s="84" t="b">
        <v>0</v>
      </c>
      <c r="H287" s="84" t="b">
        <v>0</v>
      </c>
      <c r="I287" s="84" t="b">
        <v>0</v>
      </c>
      <c r="J287" s="84" t="b">
        <v>0</v>
      </c>
      <c r="K287" s="84" t="b">
        <v>0</v>
      </c>
      <c r="L287" s="84" t="b">
        <v>0</v>
      </c>
    </row>
    <row r="288" spans="1:12" ht="15">
      <c r="A288" s="84" t="s">
        <v>3262</v>
      </c>
      <c r="B288" s="84" t="s">
        <v>3263</v>
      </c>
      <c r="C288" s="84">
        <v>2</v>
      </c>
      <c r="D288" s="122">
        <v>0.0015723784179385325</v>
      </c>
      <c r="E288" s="122">
        <v>3.0486359884326486</v>
      </c>
      <c r="F288" s="84" t="s">
        <v>3286</v>
      </c>
      <c r="G288" s="84" t="b">
        <v>0</v>
      </c>
      <c r="H288" s="84" t="b">
        <v>0</v>
      </c>
      <c r="I288" s="84" t="b">
        <v>0</v>
      </c>
      <c r="J288" s="84" t="b">
        <v>0</v>
      </c>
      <c r="K288" s="84" t="b">
        <v>0</v>
      </c>
      <c r="L288" s="84" t="b">
        <v>0</v>
      </c>
    </row>
    <row r="289" spans="1:12" ht="15">
      <c r="A289" s="84" t="s">
        <v>3263</v>
      </c>
      <c r="B289" s="84" t="s">
        <v>3264</v>
      </c>
      <c r="C289" s="84">
        <v>2</v>
      </c>
      <c r="D289" s="122">
        <v>0.0015723784179385325</v>
      </c>
      <c r="E289" s="122">
        <v>3.0486359884326486</v>
      </c>
      <c r="F289" s="84" t="s">
        <v>3286</v>
      </c>
      <c r="G289" s="84" t="b">
        <v>0</v>
      </c>
      <c r="H289" s="84" t="b">
        <v>0</v>
      </c>
      <c r="I289" s="84" t="b">
        <v>0</v>
      </c>
      <c r="J289" s="84" t="b">
        <v>0</v>
      </c>
      <c r="K289" s="84" t="b">
        <v>0</v>
      </c>
      <c r="L289" s="84" t="b">
        <v>0</v>
      </c>
    </row>
    <row r="290" spans="1:12" ht="15">
      <c r="A290" s="84" t="s">
        <v>3264</v>
      </c>
      <c r="B290" s="84" t="s">
        <v>3265</v>
      </c>
      <c r="C290" s="84">
        <v>2</v>
      </c>
      <c r="D290" s="122">
        <v>0.0015723784179385325</v>
      </c>
      <c r="E290" s="122">
        <v>3.0486359884326486</v>
      </c>
      <c r="F290" s="84" t="s">
        <v>3286</v>
      </c>
      <c r="G290" s="84" t="b">
        <v>0</v>
      </c>
      <c r="H290" s="84" t="b">
        <v>0</v>
      </c>
      <c r="I290" s="84" t="b">
        <v>0</v>
      </c>
      <c r="J290" s="84" t="b">
        <v>0</v>
      </c>
      <c r="K290" s="84" t="b">
        <v>0</v>
      </c>
      <c r="L290" s="84" t="b">
        <v>0</v>
      </c>
    </row>
    <row r="291" spans="1:12" ht="15">
      <c r="A291" s="84" t="s">
        <v>3265</v>
      </c>
      <c r="B291" s="84" t="s">
        <v>3266</v>
      </c>
      <c r="C291" s="84">
        <v>2</v>
      </c>
      <c r="D291" s="122">
        <v>0.0015723784179385325</v>
      </c>
      <c r="E291" s="122">
        <v>3.0486359884326486</v>
      </c>
      <c r="F291" s="84" t="s">
        <v>3286</v>
      </c>
      <c r="G291" s="84" t="b">
        <v>0</v>
      </c>
      <c r="H291" s="84" t="b">
        <v>0</v>
      </c>
      <c r="I291" s="84" t="b">
        <v>0</v>
      </c>
      <c r="J291" s="84" t="b">
        <v>0</v>
      </c>
      <c r="K291" s="84" t="b">
        <v>0</v>
      </c>
      <c r="L291" s="84" t="b">
        <v>0</v>
      </c>
    </row>
    <row r="292" spans="1:12" ht="15">
      <c r="A292" s="84" t="s">
        <v>2505</v>
      </c>
      <c r="B292" s="84" t="s">
        <v>3122</v>
      </c>
      <c r="C292" s="84">
        <v>2</v>
      </c>
      <c r="D292" s="122">
        <v>0.0018248144730026678</v>
      </c>
      <c r="E292" s="122">
        <v>1.655060785163061</v>
      </c>
      <c r="F292" s="84" t="s">
        <v>3286</v>
      </c>
      <c r="G292" s="84" t="b">
        <v>0</v>
      </c>
      <c r="H292" s="84" t="b">
        <v>0</v>
      </c>
      <c r="I292" s="84" t="b">
        <v>0</v>
      </c>
      <c r="J292" s="84" t="b">
        <v>0</v>
      </c>
      <c r="K292" s="84" t="b">
        <v>0</v>
      </c>
      <c r="L292" s="84" t="b">
        <v>0</v>
      </c>
    </row>
    <row r="293" spans="1:12" ht="15">
      <c r="A293" s="84" t="s">
        <v>3036</v>
      </c>
      <c r="B293" s="84" t="s">
        <v>628</v>
      </c>
      <c r="C293" s="84">
        <v>2</v>
      </c>
      <c r="D293" s="122">
        <v>0.0015723784179385325</v>
      </c>
      <c r="E293" s="122">
        <v>1.1621452632601665</v>
      </c>
      <c r="F293" s="84" t="s">
        <v>3286</v>
      </c>
      <c r="G293" s="84" t="b">
        <v>0</v>
      </c>
      <c r="H293" s="84" t="b">
        <v>0</v>
      </c>
      <c r="I293" s="84" t="b">
        <v>0</v>
      </c>
      <c r="J293" s="84" t="b">
        <v>0</v>
      </c>
      <c r="K293" s="84" t="b">
        <v>0</v>
      </c>
      <c r="L293" s="84" t="b">
        <v>0</v>
      </c>
    </row>
    <row r="294" spans="1:12" ht="15">
      <c r="A294" s="84" t="s">
        <v>3032</v>
      </c>
      <c r="B294" s="84" t="s">
        <v>3268</v>
      </c>
      <c r="C294" s="84">
        <v>2</v>
      </c>
      <c r="D294" s="122">
        <v>0.0015723784179385325</v>
      </c>
      <c r="E294" s="122">
        <v>2.2035379484183917</v>
      </c>
      <c r="F294" s="84" t="s">
        <v>3286</v>
      </c>
      <c r="G294" s="84" t="b">
        <v>0</v>
      </c>
      <c r="H294" s="84" t="b">
        <v>0</v>
      </c>
      <c r="I294" s="84" t="b">
        <v>0</v>
      </c>
      <c r="J294" s="84" t="b">
        <v>0</v>
      </c>
      <c r="K294" s="84" t="b">
        <v>0</v>
      </c>
      <c r="L294" s="84" t="b">
        <v>0</v>
      </c>
    </row>
    <row r="295" spans="1:12" ht="15">
      <c r="A295" s="84" t="s">
        <v>3052</v>
      </c>
      <c r="B295" s="84" t="s">
        <v>3269</v>
      </c>
      <c r="C295" s="84">
        <v>2</v>
      </c>
      <c r="D295" s="122">
        <v>0.0015723784179385325</v>
      </c>
      <c r="E295" s="122">
        <v>2.504567944082373</v>
      </c>
      <c r="F295" s="84" t="s">
        <v>3286</v>
      </c>
      <c r="G295" s="84" t="b">
        <v>0</v>
      </c>
      <c r="H295" s="84" t="b">
        <v>0</v>
      </c>
      <c r="I295" s="84" t="b">
        <v>0</v>
      </c>
      <c r="J295" s="84" t="b">
        <v>0</v>
      </c>
      <c r="K295" s="84" t="b">
        <v>0</v>
      </c>
      <c r="L295" s="84" t="b">
        <v>0</v>
      </c>
    </row>
    <row r="296" spans="1:12" ht="15">
      <c r="A296" s="84" t="s">
        <v>3269</v>
      </c>
      <c r="B296" s="84" t="s">
        <v>3270</v>
      </c>
      <c r="C296" s="84">
        <v>2</v>
      </c>
      <c r="D296" s="122">
        <v>0.0015723784179385325</v>
      </c>
      <c r="E296" s="122">
        <v>3.0486359884326486</v>
      </c>
      <c r="F296" s="84" t="s">
        <v>3286</v>
      </c>
      <c r="G296" s="84" t="b">
        <v>0</v>
      </c>
      <c r="H296" s="84" t="b">
        <v>0</v>
      </c>
      <c r="I296" s="84" t="b">
        <v>0</v>
      </c>
      <c r="J296" s="84" t="b">
        <v>0</v>
      </c>
      <c r="K296" s="84" t="b">
        <v>0</v>
      </c>
      <c r="L296" s="84" t="b">
        <v>0</v>
      </c>
    </row>
    <row r="297" spans="1:12" ht="15">
      <c r="A297" s="84" t="s">
        <v>3270</v>
      </c>
      <c r="B297" s="84" t="s">
        <v>2505</v>
      </c>
      <c r="C297" s="84">
        <v>2</v>
      </c>
      <c r="D297" s="122">
        <v>0.0015723784179385325</v>
      </c>
      <c r="E297" s="122">
        <v>1.8445160057767238</v>
      </c>
      <c r="F297" s="84" t="s">
        <v>3286</v>
      </c>
      <c r="G297" s="84" t="b">
        <v>0</v>
      </c>
      <c r="H297" s="84" t="b">
        <v>0</v>
      </c>
      <c r="I297" s="84" t="b">
        <v>0</v>
      </c>
      <c r="J297" s="84" t="b">
        <v>0</v>
      </c>
      <c r="K297" s="84" t="b">
        <v>0</v>
      </c>
      <c r="L297" s="84" t="b">
        <v>0</v>
      </c>
    </row>
    <row r="298" spans="1:12" ht="15">
      <c r="A298" s="84" t="s">
        <v>229</v>
      </c>
      <c r="B298" s="84" t="s">
        <v>3073</v>
      </c>
      <c r="C298" s="84">
        <v>2</v>
      </c>
      <c r="D298" s="122">
        <v>0.0015723784179385325</v>
      </c>
      <c r="E298" s="122">
        <v>2.8725447293769673</v>
      </c>
      <c r="F298" s="84" t="s">
        <v>3286</v>
      </c>
      <c r="G298" s="84" t="b">
        <v>0</v>
      </c>
      <c r="H298" s="84" t="b">
        <v>0</v>
      </c>
      <c r="I298" s="84" t="b">
        <v>0</v>
      </c>
      <c r="J298" s="84" t="b">
        <v>0</v>
      </c>
      <c r="K298" s="84" t="b">
        <v>0</v>
      </c>
      <c r="L298" s="84" t="b">
        <v>0</v>
      </c>
    </row>
    <row r="299" spans="1:12" ht="15">
      <c r="A299" s="84" t="s">
        <v>3032</v>
      </c>
      <c r="B299" s="84" t="s">
        <v>3119</v>
      </c>
      <c r="C299" s="84">
        <v>2</v>
      </c>
      <c r="D299" s="122">
        <v>0.0015723784179385325</v>
      </c>
      <c r="E299" s="122">
        <v>2.0274466893627103</v>
      </c>
      <c r="F299" s="84" t="s">
        <v>3286</v>
      </c>
      <c r="G299" s="84" t="b">
        <v>0</v>
      </c>
      <c r="H299" s="84" t="b">
        <v>0</v>
      </c>
      <c r="I299" s="84" t="b">
        <v>0</v>
      </c>
      <c r="J299" s="84" t="b">
        <v>0</v>
      </c>
      <c r="K299" s="84" t="b">
        <v>0</v>
      </c>
      <c r="L299" s="84" t="b">
        <v>0</v>
      </c>
    </row>
    <row r="300" spans="1:12" ht="15">
      <c r="A300" s="84" t="s">
        <v>3119</v>
      </c>
      <c r="B300" s="84" t="s">
        <v>3154</v>
      </c>
      <c r="C300" s="84">
        <v>2</v>
      </c>
      <c r="D300" s="122">
        <v>0.0015723784179385325</v>
      </c>
      <c r="E300" s="122">
        <v>2.696453470321286</v>
      </c>
      <c r="F300" s="84" t="s">
        <v>3286</v>
      </c>
      <c r="G300" s="84" t="b">
        <v>0</v>
      </c>
      <c r="H300" s="84" t="b">
        <v>0</v>
      </c>
      <c r="I300" s="84" t="b">
        <v>0</v>
      </c>
      <c r="J300" s="84" t="b">
        <v>0</v>
      </c>
      <c r="K300" s="84" t="b">
        <v>0</v>
      </c>
      <c r="L300" s="84" t="b">
        <v>0</v>
      </c>
    </row>
    <row r="301" spans="1:12" ht="15">
      <c r="A301" s="84" t="s">
        <v>2550</v>
      </c>
      <c r="B301" s="84" t="s">
        <v>3074</v>
      </c>
      <c r="C301" s="84">
        <v>2</v>
      </c>
      <c r="D301" s="122">
        <v>0.0015723784179385325</v>
      </c>
      <c r="E301" s="122">
        <v>2.1735747250409485</v>
      </c>
      <c r="F301" s="84" t="s">
        <v>3286</v>
      </c>
      <c r="G301" s="84" t="b">
        <v>0</v>
      </c>
      <c r="H301" s="84" t="b">
        <v>0</v>
      </c>
      <c r="I301" s="84" t="b">
        <v>0</v>
      </c>
      <c r="J301" s="84" t="b">
        <v>0</v>
      </c>
      <c r="K301" s="84" t="b">
        <v>0</v>
      </c>
      <c r="L301" s="84" t="b">
        <v>0</v>
      </c>
    </row>
    <row r="302" spans="1:12" ht="15">
      <c r="A302" s="84" t="s">
        <v>3074</v>
      </c>
      <c r="B302" s="84" t="s">
        <v>3274</v>
      </c>
      <c r="C302" s="84">
        <v>2</v>
      </c>
      <c r="D302" s="122">
        <v>0.0015723784179385325</v>
      </c>
      <c r="E302" s="122">
        <v>2.650695979760611</v>
      </c>
      <c r="F302" s="84" t="s">
        <v>3286</v>
      </c>
      <c r="G302" s="84" t="b">
        <v>0</v>
      </c>
      <c r="H302" s="84" t="b">
        <v>0</v>
      </c>
      <c r="I302" s="84" t="b">
        <v>0</v>
      </c>
      <c r="J302" s="84" t="b">
        <v>0</v>
      </c>
      <c r="K302" s="84" t="b">
        <v>0</v>
      </c>
      <c r="L302" s="84" t="b">
        <v>0</v>
      </c>
    </row>
    <row r="303" spans="1:12" ht="15">
      <c r="A303" s="84" t="s">
        <v>3151</v>
      </c>
      <c r="B303" s="84" t="s">
        <v>3276</v>
      </c>
      <c r="C303" s="84">
        <v>2</v>
      </c>
      <c r="D303" s="122">
        <v>0.0015723784179385325</v>
      </c>
      <c r="E303" s="122">
        <v>2.8725447293769673</v>
      </c>
      <c r="F303" s="84" t="s">
        <v>3286</v>
      </c>
      <c r="G303" s="84" t="b">
        <v>1</v>
      </c>
      <c r="H303" s="84" t="b">
        <v>0</v>
      </c>
      <c r="I303" s="84" t="b">
        <v>0</v>
      </c>
      <c r="J303" s="84" t="b">
        <v>0</v>
      </c>
      <c r="K303" s="84" t="b">
        <v>0</v>
      </c>
      <c r="L303" s="84" t="b">
        <v>0</v>
      </c>
    </row>
    <row r="304" spans="1:12" ht="15">
      <c r="A304" s="84" t="s">
        <v>3276</v>
      </c>
      <c r="B304" s="84" t="s">
        <v>3158</v>
      </c>
      <c r="C304" s="84">
        <v>2</v>
      </c>
      <c r="D304" s="122">
        <v>0.0015723784179385325</v>
      </c>
      <c r="E304" s="122">
        <v>2.8725447293769673</v>
      </c>
      <c r="F304" s="84" t="s">
        <v>3286</v>
      </c>
      <c r="G304" s="84" t="b">
        <v>0</v>
      </c>
      <c r="H304" s="84" t="b">
        <v>0</v>
      </c>
      <c r="I304" s="84" t="b">
        <v>0</v>
      </c>
      <c r="J304" s="84" t="b">
        <v>0</v>
      </c>
      <c r="K304" s="84" t="b">
        <v>0</v>
      </c>
      <c r="L304" s="84" t="b">
        <v>0</v>
      </c>
    </row>
    <row r="305" spans="1:12" ht="15">
      <c r="A305" s="84" t="s">
        <v>3159</v>
      </c>
      <c r="B305" s="84" t="s">
        <v>3160</v>
      </c>
      <c r="C305" s="84">
        <v>2</v>
      </c>
      <c r="D305" s="122">
        <v>0.0015723784179385325</v>
      </c>
      <c r="E305" s="122">
        <v>2.696453470321286</v>
      </c>
      <c r="F305" s="84" t="s">
        <v>3286</v>
      </c>
      <c r="G305" s="84" t="b">
        <v>0</v>
      </c>
      <c r="H305" s="84" t="b">
        <v>0</v>
      </c>
      <c r="I305" s="84" t="b">
        <v>0</v>
      </c>
      <c r="J305" s="84" t="b">
        <v>0</v>
      </c>
      <c r="K305" s="84" t="b">
        <v>0</v>
      </c>
      <c r="L305" s="84" t="b">
        <v>0</v>
      </c>
    </row>
    <row r="306" spans="1:12" ht="15">
      <c r="A306" s="84" t="s">
        <v>3160</v>
      </c>
      <c r="B306" s="84" t="s">
        <v>3277</v>
      </c>
      <c r="C306" s="84">
        <v>2</v>
      </c>
      <c r="D306" s="122">
        <v>0.0015723784179385325</v>
      </c>
      <c r="E306" s="122">
        <v>2.8725447293769673</v>
      </c>
      <c r="F306" s="84" t="s">
        <v>3286</v>
      </c>
      <c r="G306" s="84" t="b">
        <v>0</v>
      </c>
      <c r="H306" s="84" t="b">
        <v>0</v>
      </c>
      <c r="I306" s="84" t="b">
        <v>0</v>
      </c>
      <c r="J306" s="84" t="b">
        <v>0</v>
      </c>
      <c r="K306" s="84" t="b">
        <v>0</v>
      </c>
      <c r="L306" s="84" t="b">
        <v>0</v>
      </c>
    </row>
    <row r="307" spans="1:12" ht="15">
      <c r="A307" s="84" t="s">
        <v>3277</v>
      </c>
      <c r="B307" s="84" t="s">
        <v>3030</v>
      </c>
      <c r="C307" s="84">
        <v>2</v>
      </c>
      <c r="D307" s="122">
        <v>0.0015723784179385325</v>
      </c>
      <c r="E307" s="122">
        <v>2.2035379484183917</v>
      </c>
      <c r="F307" s="84" t="s">
        <v>3286</v>
      </c>
      <c r="G307" s="84" t="b">
        <v>0</v>
      </c>
      <c r="H307" s="84" t="b">
        <v>0</v>
      </c>
      <c r="I307" s="84" t="b">
        <v>0</v>
      </c>
      <c r="J307" s="84" t="b">
        <v>0</v>
      </c>
      <c r="K307" s="84" t="b">
        <v>0</v>
      </c>
      <c r="L307" s="84" t="b">
        <v>0</v>
      </c>
    </row>
    <row r="308" spans="1:12" ht="15">
      <c r="A308" s="84" t="s">
        <v>2549</v>
      </c>
      <c r="B308" s="84" t="s">
        <v>3132</v>
      </c>
      <c r="C308" s="84">
        <v>2</v>
      </c>
      <c r="D308" s="122">
        <v>0.0015723784179385325</v>
      </c>
      <c r="E308" s="122">
        <v>2.1735747250409485</v>
      </c>
      <c r="F308" s="84" t="s">
        <v>3286</v>
      </c>
      <c r="G308" s="84" t="b">
        <v>0</v>
      </c>
      <c r="H308" s="84" t="b">
        <v>0</v>
      </c>
      <c r="I308" s="84" t="b">
        <v>0</v>
      </c>
      <c r="J308" s="84" t="b">
        <v>0</v>
      </c>
      <c r="K308" s="84" t="b">
        <v>0</v>
      </c>
      <c r="L308" s="84" t="b">
        <v>0</v>
      </c>
    </row>
    <row r="309" spans="1:12" ht="15">
      <c r="A309" s="84" t="s">
        <v>3278</v>
      </c>
      <c r="B309" s="84" t="s">
        <v>3098</v>
      </c>
      <c r="C309" s="84">
        <v>2</v>
      </c>
      <c r="D309" s="122">
        <v>0.0015723784179385325</v>
      </c>
      <c r="E309" s="122">
        <v>2.7476059927686673</v>
      </c>
      <c r="F309" s="84" t="s">
        <v>3286</v>
      </c>
      <c r="G309" s="84" t="b">
        <v>0</v>
      </c>
      <c r="H309" s="84" t="b">
        <v>0</v>
      </c>
      <c r="I309" s="84" t="b">
        <v>0</v>
      </c>
      <c r="J309" s="84" t="b">
        <v>0</v>
      </c>
      <c r="K309" s="84" t="b">
        <v>0</v>
      </c>
      <c r="L309" s="84" t="b">
        <v>0</v>
      </c>
    </row>
    <row r="310" spans="1:12" ht="15">
      <c r="A310" s="84" t="s">
        <v>3098</v>
      </c>
      <c r="B310" s="84" t="s">
        <v>3099</v>
      </c>
      <c r="C310" s="84">
        <v>2</v>
      </c>
      <c r="D310" s="122">
        <v>0.0015723784179385325</v>
      </c>
      <c r="E310" s="122">
        <v>2.446575997104686</v>
      </c>
      <c r="F310" s="84" t="s">
        <v>3286</v>
      </c>
      <c r="G310" s="84" t="b">
        <v>0</v>
      </c>
      <c r="H310" s="84" t="b">
        <v>0</v>
      </c>
      <c r="I310" s="84" t="b">
        <v>0</v>
      </c>
      <c r="J310" s="84" t="b">
        <v>0</v>
      </c>
      <c r="K310" s="84" t="b">
        <v>0</v>
      </c>
      <c r="L310" s="84" t="b">
        <v>0</v>
      </c>
    </row>
    <row r="311" spans="1:12" ht="15">
      <c r="A311" s="84" t="s">
        <v>3099</v>
      </c>
      <c r="B311" s="84" t="s">
        <v>3032</v>
      </c>
      <c r="C311" s="84">
        <v>2</v>
      </c>
      <c r="D311" s="122">
        <v>0.0015723784179385325</v>
      </c>
      <c r="E311" s="122">
        <v>1.8445160057767238</v>
      </c>
      <c r="F311" s="84" t="s">
        <v>3286</v>
      </c>
      <c r="G311" s="84" t="b">
        <v>0</v>
      </c>
      <c r="H311" s="84" t="b">
        <v>0</v>
      </c>
      <c r="I311" s="84" t="b">
        <v>0</v>
      </c>
      <c r="J311" s="84" t="b">
        <v>0</v>
      </c>
      <c r="K311" s="84" t="b">
        <v>0</v>
      </c>
      <c r="L311" s="84" t="b">
        <v>0</v>
      </c>
    </row>
    <row r="312" spans="1:12" ht="15">
      <c r="A312" s="84" t="s">
        <v>3032</v>
      </c>
      <c r="B312" s="84" t="s">
        <v>3147</v>
      </c>
      <c r="C312" s="84">
        <v>2</v>
      </c>
      <c r="D312" s="122">
        <v>0.0015723784179385325</v>
      </c>
      <c r="E312" s="122">
        <v>2.0274466893627103</v>
      </c>
      <c r="F312" s="84" t="s">
        <v>3286</v>
      </c>
      <c r="G312" s="84" t="b">
        <v>0</v>
      </c>
      <c r="H312" s="84" t="b">
        <v>0</v>
      </c>
      <c r="I312" s="84" t="b">
        <v>0</v>
      </c>
      <c r="J312" s="84" t="b">
        <v>0</v>
      </c>
      <c r="K312" s="84" t="b">
        <v>0</v>
      </c>
      <c r="L312" s="84" t="b">
        <v>0</v>
      </c>
    </row>
    <row r="313" spans="1:12" ht="15">
      <c r="A313" s="84" t="s">
        <v>3147</v>
      </c>
      <c r="B313" s="84" t="s">
        <v>3279</v>
      </c>
      <c r="C313" s="84">
        <v>2</v>
      </c>
      <c r="D313" s="122">
        <v>0.0015723784179385325</v>
      </c>
      <c r="E313" s="122">
        <v>2.8725447293769673</v>
      </c>
      <c r="F313" s="84" t="s">
        <v>3286</v>
      </c>
      <c r="G313" s="84" t="b">
        <v>0</v>
      </c>
      <c r="H313" s="84" t="b">
        <v>0</v>
      </c>
      <c r="I313" s="84" t="b">
        <v>0</v>
      </c>
      <c r="J313" s="84" t="b">
        <v>0</v>
      </c>
      <c r="K313" s="84" t="b">
        <v>0</v>
      </c>
      <c r="L313" s="84" t="b">
        <v>0</v>
      </c>
    </row>
    <row r="314" spans="1:12" ht="15">
      <c r="A314" s="84" t="s">
        <v>3279</v>
      </c>
      <c r="B314" s="84" t="s">
        <v>3038</v>
      </c>
      <c r="C314" s="84">
        <v>2</v>
      </c>
      <c r="D314" s="122">
        <v>0.0015723784179385325</v>
      </c>
      <c r="E314" s="122">
        <v>2.235722631789793</v>
      </c>
      <c r="F314" s="84" t="s">
        <v>3286</v>
      </c>
      <c r="G314" s="84" t="b">
        <v>0</v>
      </c>
      <c r="H314" s="84" t="b">
        <v>0</v>
      </c>
      <c r="I314" s="84" t="b">
        <v>0</v>
      </c>
      <c r="J314" s="84" t="b">
        <v>0</v>
      </c>
      <c r="K314" s="84" t="b">
        <v>0</v>
      </c>
      <c r="L314" s="84" t="b">
        <v>0</v>
      </c>
    </row>
    <row r="315" spans="1:12" ht="15">
      <c r="A315" s="84" t="s">
        <v>3038</v>
      </c>
      <c r="B315" s="84" t="s">
        <v>223</v>
      </c>
      <c r="C315" s="84">
        <v>2</v>
      </c>
      <c r="D315" s="122">
        <v>0.0015723784179385325</v>
      </c>
      <c r="E315" s="122">
        <v>2.235722631789793</v>
      </c>
      <c r="F315" s="84" t="s">
        <v>3286</v>
      </c>
      <c r="G315" s="84" t="b">
        <v>0</v>
      </c>
      <c r="H315" s="84" t="b">
        <v>0</v>
      </c>
      <c r="I315" s="84" t="b">
        <v>0</v>
      </c>
      <c r="J315" s="84" t="b">
        <v>0</v>
      </c>
      <c r="K315" s="84" t="b">
        <v>0</v>
      </c>
      <c r="L315" s="84" t="b">
        <v>0</v>
      </c>
    </row>
    <row r="316" spans="1:12" ht="15">
      <c r="A316" s="84" t="s">
        <v>223</v>
      </c>
      <c r="B316" s="84" t="s">
        <v>3280</v>
      </c>
      <c r="C316" s="84">
        <v>2</v>
      </c>
      <c r="D316" s="122">
        <v>0.0015723784179385325</v>
      </c>
      <c r="E316" s="122">
        <v>3.0486359884326486</v>
      </c>
      <c r="F316" s="84" t="s">
        <v>3286</v>
      </c>
      <c r="G316" s="84" t="b">
        <v>0</v>
      </c>
      <c r="H316" s="84" t="b">
        <v>0</v>
      </c>
      <c r="I316" s="84" t="b">
        <v>0</v>
      </c>
      <c r="J316" s="84" t="b">
        <v>0</v>
      </c>
      <c r="K316" s="84" t="b">
        <v>0</v>
      </c>
      <c r="L316" s="84" t="b">
        <v>0</v>
      </c>
    </row>
    <row r="317" spans="1:12" ht="15">
      <c r="A317" s="84" t="s">
        <v>3280</v>
      </c>
      <c r="B317" s="84" t="s">
        <v>3281</v>
      </c>
      <c r="C317" s="84">
        <v>2</v>
      </c>
      <c r="D317" s="122">
        <v>0.0015723784179385325</v>
      </c>
      <c r="E317" s="122">
        <v>3.0486359884326486</v>
      </c>
      <c r="F317" s="84" t="s">
        <v>3286</v>
      </c>
      <c r="G317" s="84" t="b">
        <v>0</v>
      </c>
      <c r="H317" s="84" t="b">
        <v>0</v>
      </c>
      <c r="I317" s="84" t="b">
        <v>0</v>
      </c>
      <c r="J317" s="84" t="b">
        <v>0</v>
      </c>
      <c r="K317" s="84" t="b">
        <v>0</v>
      </c>
      <c r="L317" s="84" t="b">
        <v>0</v>
      </c>
    </row>
    <row r="318" spans="1:12" ht="15">
      <c r="A318" s="84" t="s">
        <v>217</v>
      </c>
      <c r="B318" s="84" t="s">
        <v>2504</v>
      </c>
      <c r="C318" s="84">
        <v>2</v>
      </c>
      <c r="D318" s="122">
        <v>0.0015723784179385325</v>
      </c>
      <c r="E318" s="122">
        <v>2.145546001440705</v>
      </c>
      <c r="F318" s="84" t="s">
        <v>3286</v>
      </c>
      <c r="G318" s="84" t="b">
        <v>0</v>
      </c>
      <c r="H318" s="84" t="b">
        <v>0</v>
      </c>
      <c r="I318" s="84" t="b">
        <v>0</v>
      </c>
      <c r="J318" s="84" t="b">
        <v>0</v>
      </c>
      <c r="K318" s="84" t="b">
        <v>0</v>
      </c>
      <c r="L318" s="84" t="b">
        <v>0</v>
      </c>
    </row>
    <row r="319" spans="1:12" ht="15">
      <c r="A319" s="84" t="s">
        <v>3060</v>
      </c>
      <c r="B319" s="84" t="s">
        <v>3282</v>
      </c>
      <c r="C319" s="84">
        <v>2</v>
      </c>
      <c r="D319" s="122">
        <v>0.0015723784179385325</v>
      </c>
      <c r="E319" s="122">
        <v>2.504567944082373</v>
      </c>
      <c r="F319" s="84" t="s">
        <v>3286</v>
      </c>
      <c r="G319" s="84" t="b">
        <v>0</v>
      </c>
      <c r="H319" s="84" t="b">
        <v>0</v>
      </c>
      <c r="I319" s="84" t="b">
        <v>0</v>
      </c>
      <c r="J319" s="84" t="b">
        <v>0</v>
      </c>
      <c r="K319" s="84" t="b">
        <v>0</v>
      </c>
      <c r="L319" s="84" t="b">
        <v>0</v>
      </c>
    </row>
    <row r="320" spans="1:12" ht="15">
      <c r="A320" s="84" t="s">
        <v>3107</v>
      </c>
      <c r="B320" s="84" t="s">
        <v>3283</v>
      </c>
      <c r="C320" s="84">
        <v>2</v>
      </c>
      <c r="D320" s="122">
        <v>0.0015723784179385325</v>
      </c>
      <c r="E320" s="122">
        <v>3.0486359884326486</v>
      </c>
      <c r="F320" s="84" t="s">
        <v>3286</v>
      </c>
      <c r="G320" s="84" t="b">
        <v>0</v>
      </c>
      <c r="H320" s="84" t="b">
        <v>0</v>
      </c>
      <c r="I320" s="84" t="b">
        <v>0</v>
      </c>
      <c r="J320" s="84" t="b">
        <v>0</v>
      </c>
      <c r="K320" s="84" t="b">
        <v>0</v>
      </c>
      <c r="L320" s="84" t="b">
        <v>0</v>
      </c>
    </row>
    <row r="321" spans="1:12" ht="15">
      <c r="A321" s="84" t="s">
        <v>2537</v>
      </c>
      <c r="B321" s="84" t="s">
        <v>2538</v>
      </c>
      <c r="C321" s="84">
        <v>33</v>
      </c>
      <c r="D321" s="122">
        <v>0.00569763233659521</v>
      </c>
      <c r="E321" s="122">
        <v>1.1479749378186925</v>
      </c>
      <c r="F321" s="84" t="s">
        <v>2398</v>
      </c>
      <c r="G321" s="84" t="b">
        <v>0</v>
      </c>
      <c r="H321" s="84" t="b">
        <v>0</v>
      </c>
      <c r="I321" s="84" t="b">
        <v>0</v>
      </c>
      <c r="J321" s="84" t="b">
        <v>0</v>
      </c>
      <c r="K321" s="84" t="b">
        <v>0</v>
      </c>
      <c r="L321" s="84" t="b">
        <v>0</v>
      </c>
    </row>
    <row r="322" spans="1:12" ht="15">
      <c r="A322" s="84" t="s">
        <v>2505</v>
      </c>
      <c r="B322" s="84" t="s">
        <v>2541</v>
      </c>
      <c r="C322" s="84">
        <v>7</v>
      </c>
      <c r="D322" s="122">
        <v>0.01171556221004765</v>
      </c>
      <c r="E322" s="122">
        <v>1.5588799236550979</v>
      </c>
      <c r="F322" s="84" t="s">
        <v>2398</v>
      </c>
      <c r="G322" s="84" t="b">
        <v>0</v>
      </c>
      <c r="H322" s="84" t="b">
        <v>0</v>
      </c>
      <c r="I322" s="84" t="b">
        <v>0</v>
      </c>
      <c r="J322" s="84" t="b">
        <v>0</v>
      </c>
      <c r="K322" s="84" t="b">
        <v>1</v>
      </c>
      <c r="L322" s="84" t="b">
        <v>0</v>
      </c>
    </row>
    <row r="323" spans="1:12" ht="15">
      <c r="A323" s="84" t="s">
        <v>2538</v>
      </c>
      <c r="B323" s="84" t="s">
        <v>2544</v>
      </c>
      <c r="C323" s="84">
        <v>6</v>
      </c>
      <c r="D323" s="122">
        <v>0.009171786882814196</v>
      </c>
      <c r="E323" s="122">
        <v>1.19985798101343</v>
      </c>
      <c r="F323" s="84" t="s">
        <v>2398</v>
      </c>
      <c r="G323" s="84" t="b">
        <v>0</v>
      </c>
      <c r="H323" s="84" t="b">
        <v>0</v>
      </c>
      <c r="I323" s="84" t="b">
        <v>0</v>
      </c>
      <c r="J323" s="84" t="b">
        <v>0</v>
      </c>
      <c r="K323" s="84" t="b">
        <v>1</v>
      </c>
      <c r="L323" s="84" t="b">
        <v>0</v>
      </c>
    </row>
    <row r="324" spans="1:12" ht="15">
      <c r="A324" s="84" t="s">
        <v>2544</v>
      </c>
      <c r="B324" s="84" t="s">
        <v>3039</v>
      </c>
      <c r="C324" s="84">
        <v>6</v>
      </c>
      <c r="D324" s="122">
        <v>0.009171786882814196</v>
      </c>
      <c r="E324" s="122">
        <v>1.9268567089496924</v>
      </c>
      <c r="F324" s="84" t="s">
        <v>2398</v>
      </c>
      <c r="G324" s="84" t="b">
        <v>0</v>
      </c>
      <c r="H324" s="84" t="b">
        <v>1</v>
      </c>
      <c r="I324" s="84" t="b">
        <v>0</v>
      </c>
      <c r="J324" s="84" t="b">
        <v>0</v>
      </c>
      <c r="K324" s="84" t="b">
        <v>0</v>
      </c>
      <c r="L324" s="84" t="b">
        <v>0</v>
      </c>
    </row>
    <row r="325" spans="1:12" ht="15">
      <c r="A325" s="84" t="s">
        <v>2538</v>
      </c>
      <c r="B325" s="84" t="s">
        <v>2543</v>
      </c>
      <c r="C325" s="84">
        <v>5</v>
      </c>
      <c r="D325" s="122">
        <v>0.008368258721462608</v>
      </c>
      <c r="E325" s="122">
        <v>1.120676734965805</v>
      </c>
      <c r="F325" s="84" t="s">
        <v>2398</v>
      </c>
      <c r="G325" s="84" t="b">
        <v>0</v>
      </c>
      <c r="H325" s="84" t="b">
        <v>0</v>
      </c>
      <c r="I325" s="84" t="b">
        <v>0</v>
      </c>
      <c r="J325" s="84" t="b">
        <v>0</v>
      </c>
      <c r="K325" s="84" t="b">
        <v>0</v>
      </c>
      <c r="L325" s="84" t="b">
        <v>0</v>
      </c>
    </row>
    <row r="326" spans="1:12" ht="15">
      <c r="A326" s="84" t="s">
        <v>2543</v>
      </c>
      <c r="B326" s="84" t="s">
        <v>2505</v>
      </c>
      <c r="C326" s="84">
        <v>5</v>
      </c>
      <c r="D326" s="122">
        <v>0.008368258721462608</v>
      </c>
      <c r="E326" s="122">
        <v>1.4796986776074732</v>
      </c>
      <c r="F326" s="84" t="s">
        <v>2398</v>
      </c>
      <c r="G326" s="84" t="b">
        <v>0</v>
      </c>
      <c r="H326" s="84" t="b">
        <v>0</v>
      </c>
      <c r="I326" s="84" t="b">
        <v>0</v>
      </c>
      <c r="J326" s="84" t="b">
        <v>0</v>
      </c>
      <c r="K326" s="84" t="b">
        <v>0</v>
      </c>
      <c r="L326" s="84" t="b">
        <v>0</v>
      </c>
    </row>
    <row r="327" spans="1:12" ht="15">
      <c r="A327" s="84" t="s">
        <v>628</v>
      </c>
      <c r="B327" s="84" t="s">
        <v>3032</v>
      </c>
      <c r="C327" s="84">
        <v>4</v>
      </c>
      <c r="D327" s="122">
        <v>0.007404570442430572</v>
      </c>
      <c r="E327" s="122">
        <v>1.8599099193190791</v>
      </c>
      <c r="F327" s="84" t="s">
        <v>2398</v>
      </c>
      <c r="G327" s="84" t="b">
        <v>0</v>
      </c>
      <c r="H327" s="84" t="b">
        <v>0</v>
      </c>
      <c r="I327" s="84" t="b">
        <v>0</v>
      </c>
      <c r="J327" s="84" t="b">
        <v>0</v>
      </c>
      <c r="K327" s="84" t="b">
        <v>0</v>
      </c>
      <c r="L327" s="84" t="b">
        <v>0</v>
      </c>
    </row>
    <row r="328" spans="1:12" ht="15">
      <c r="A328" s="84" t="s">
        <v>2542</v>
      </c>
      <c r="B328" s="84" t="s">
        <v>2537</v>
      </c>
      <c r="C328" s="84">
        <v>4</v>
      </c>
      <c r="D328" s="122">
        <v>0.007404570442430572</v>
      </c>
      <c r="E328" s="122">
        <v>0.9848486559273791</v>
      </c>
      <c r="F328" s="84" t="s">
        <v>2398</v>
      </c>
      <c r="G328" s="84" t="b">
        <v>0</v>
      </c>
      <c r="H328" s="84" t="b">
        <v>0</v>
      </c>
      <c r="I328" s="84" t="b">
        <v>0</v>
      </c>
      <c r="J328" s="84" t="b">
        <v>0</v>
      </c>
      <c r="K328" s="84" t="b">
        <v>0</v>
      </c>
      <c r="L328" s="84" t="b">
        <v>0</v>
      </c>
    </row>
    <row r="329" spans="1:12" ht="15">
      <c r="A329" s="84" t="s">
        <v>2517</v>
      </c>
      <c r="B329" s="84" t="s">
        <v>2542</v>
      </c>
      <c r="C329" s="84">
        <v>4</v>
      </c>
      <c r="D329" s="122">
        <v>0.007404570442430572</v>
      </c>
      <c r="E329" s="122">
        <v>1.348026558340205</v>
      </c>
      <c r="F329" s="84" t="s">
        <v>2398</v>
      </c>
      <c r="G329" s="84" t="b">
        <v>0</v>
      </c>
      <c r="H329" s="84" t="b">
        <v>0</v>
      </c>
      <c r="I329" s="84" t="b">
        <v>0</v>
      </c>
      <c r="J329" s="84" t="b">
        <v>0</v>
      </c>
      <c r="K329" s="84" t="b">
        <v>0</v>
      </c>
      <c r="L329" s="84" t="b">
        <v>0</v>
      </c>
    </row>
    <row r="330" spans="1:12" ht="15">
      <c r="A330" s="84" t="s">
        <v>2504</v>
      </c>
      <c r="B330" s="84" t="s">
        <v>2537</v>
      </c>
      <c r="C330" s="84">
        <v>3</v>
      </c>
      <c r="D330" s="122">
        <v>0.006239904406593808</v>
      </c>
      <c r="E330" s="122">
        <v>0.8599099193190792</v>
      </c>
      <c r="F330" s="84" t="s">
        <v>2398</v>
      </c>
      <c r="G330" s="84" t="b">
        <v>0</v>
      </c>
      <c r="H330" s="84" t="b">
        <v>0</v>
      </c>
      <c r="I330" s="84" t="b">
        <v>0</v>
      </c>
      <c r="J330" s="84" t="b">
        <v>0</v>
      </c>
      <c r="K330" s="84" t="b">
        <v>0</v>
      </c>
      <c r="L330" s="84" t="b">
        <v>0</v>
      </c>
    </row>
    <row r="331" spans="1:12" ht="15">
      <c r="A331" s="84" t="s">
        <v>2538</v>
      </c>
      <c r="B331" s="84" t="s">
        <v>3056</v>
      </c>
      <c r="C331" s="84">
        <v>3</v>
      </c>
      <c r="D331" s="122">
        <v>0.006239904406593808</v>
      </c>
      <c r="E331" s="122">
        <v>1.19985798101343</v>
      </c>
      <c r="F331" s="84" t="s">
        <v>2398</v>
      </c>
      <c r="G331" s="84" t="b">
        <v>0</v>
      </c>
      <c r="H331" s="84" t="b">
        <v>0</v>
      </c>
      <c r="I331" s="84" t="b">
        <v>0</v>
      </c>
      <c r="J331" s="84" t="b">
        <v>0</v>
      </c>
      <c r="K331" s="84" t="b">
        <v>0</v>
      </c>
      <c r="L331" s="84" t="b">
        <v>0</v>
      </c>
    </row>
    <row r="332" spans="1:12" ht="15">
      <c r="A332" s="84" t="s">
        <v>3056</v>
      </c>
      <c r="B332" s="84" t="s">
        <v>3153</v>
      </c>
      <c r="C332" s="84">
        <v>3</v>
      </c>
      <c r="D332" s="122">
        <v>0.006239904406593808</v>
      </c>
      <c r="E332" s="122">
        <v>2.2278867046136734</v>
      </c>
      <c r="F332" s="84" t="s">
        <v>2398</v>
      </c>
      <c r="G332" s="84" t="b">
        <v>0</v>
      </c>
      <c r="H332" s="84" t="b">
        <v>0</v>
      </c>
      <c r="I332" s="84" t="b">
        <v>0</v>
      </c>
      <c r="J332" s="84" t="b">
        <v>0</v>
      </c>
      <c r="K332" s="84" t="b">
        <v>0</v>
      </c>
      <c r="L332" s="84" t="b">
        <v>0</v>
      </c>
    </row>
    <row r="333" spans="1:12" ht="15">
      <c r="A333" s="84" t="s">
        <v>3153</v>
      </c>
      <c r="B333" s="84" t="s">
        <v>3036</v>
      </c>
      <c r="C333" s="84">
        <v>3</v>
      </c>
      <c r="D333" s="122">
        <v>0.006239904406593808</v>
      </c>
      <c r="E333" s="122">
        <v>2.1029479680053735</v>
      </c>
      <c r="F333" s="84" t="s">
        <v>2398</v>
      </c>
      <c r="G333" s="84" t="b">
        <v>0</v>
      </c>
      <c r="H333" s="84" t="b">
        <v>0</v>
      </c>
      <c r="I333" s="84" t="b">
        <v>0</v>
      </c>
      <c r="J333" s="84" t="b">
        <v>0</v>
      </c>
      <c r="K333" s="84" t="b">
        <v>0</v>
      </c>
      <c r="L333" s="84" t="b">
        <v>0</v>
      </c>
    </row>
    <row r="334" spans="1:12" ht="15">
      <c r="A334" s="84" t="s">
        <v>3030</v>
      </c>
      <c r="B334" s="84" t="s">
        <v>3049</v>
      </c>
      <c r="C334" s="84">
        <v>3</v>
      </c>
      <c r="D334" s="122">
        <v>0.006239904406593808</v>
      </c>
      <c r="E334" s="122">
        <v>2.0060379549973173</v>
      </c>
      <c r="F334" s="84" t="s">
        <v>2398</v>
      </c>
      <c r="G334" s="84" t="b">
        <v>0</v>
      </c>
      <c r="H334" s="84" t="b">
        <v>0</v>
      </c>
      <c r="I334" s="84" t="b">
        <v>0</v>
      </c>
      <c r="J334" s="84" t="b">
        <v>0</v>
      </c>
      <c r="K334" s="84" t="b">
        <v>0</v>
      </c>
      <c r="L334" s="84" t="b">
        <v>0</v>
      </c>
    </row>
    <row r="335" spans="1:12" ht="15">
      <c r="A335" s="84" t="s">
        <v>3049</v>
      </c>
      <c r="B335" s="84" t="s">
        <v>2542</v>
      </c>
      <c r="C335" s="84">
        <v>3</v>
      </c>
      <c r="D335" s="122">
        <v>0.006239904406593808</v>
      </c>
      <c r="E335" s="122">
        <v>1.8599099193190791</v>
      </c>
      <c r="F335" s="84" t="s">
        <v>2398</v>
      </c>
      <c r="G335" s="84" t="b">
        <v>0</v>
      </c>
      <c r="H335" s="84" t="b">
        <v>0</v>
      </c>
      <c r="I335" s="84" t="b">
        <v>0</v>
      </c>
      <c r="J335" s="84" t="b">
        <v>0</v>
      </c>
      <c r="K335" s="84" t="b">
        <v>0</v>
      </c>
      <c r="L335" s="84" t="b">
        <v>0</v>
      </c>
    </row>
    <row r="336" spans="1:12" ht="15">
      <c r="A336" s="84" t="s">
        <v>2542</v>
      </c>
      <c r="B336" s="84" t="s">
        <v>3047</v>
      </c>
      <c r="C336" s="84">
        <v>3</v>
      </c>
      <c r="D336" s="122">
        <v>0.006239904406593808</v>
      </c>
      <c r="E336" s="122">
        <v>1.8599099193190791</v>
      </c>
      <c r="F336" s="84" t="s">
        <v>2398</v>
      </c>
      <c r="G336" s="84" t="b">
        <v>0</v>
      </c>
      <c r="H336" s="84" t="b">
        <v>0</v>
      </c>
      <c r="I336" s="84" t="b">
        <v>0</v>
      </c>
      <c r="J336" s="84" t="b">
        <v>0</v>
      </c>
      <c r="K336" s="84" t="b">
        <v>0</v>
      </c>
      <c r="L336" s="84" t="b">
        <v>0</v>
      </c>
    </row>
    <row r="337" spans="1:12" ht="15">
      <c r="A337" s="84" t="s">
        <v>3047</v>
      </c>
      <c r="B337" s="84" t="s">
        <v>3031</v>
      </c>
      <c r="C337" s="84">
        <v>3</v>
      </c>
      <c r="D337" s="122">
        <v>0.006239904406593808</v>
      </c>
      <c r="E337" s="122">
        <v>2.2278867046136734</v>
      </c>
      <c r="F337" s="84" t="s">
        <v>2398</v>
      </c>
      <c r="G337" s="84" t="b">
        <v>0</v>
      </c>
      <c r="H337" s="84" t="b">
        <v>0</v>
      </c>
      <c r="I337" s="84" t="b">
        <v>0</v>
      </c>
      <c r="J337" s="84" t="b">
        <v>0</v>
      </c>
      <c r="K337" s="84" t="b">
        <v>0</v>
      </c>
      <c r="L337" s="84" t="b">
        <v>0</v>
      </c>
    </row>
    <row r="338" spans="1:12" ht="15">
      <c r="A338" s="84" t="s">
        <v>3031</v>
      </c>
      <c r="B338" s="84" t="s">
        <v>3048</v>
      </c>
      <c r="C338" s="84">
        <v>3</v>
      </c>
      <c r="D338" s="122">
        <v>0.006239904406593808</v>
      </c>
      <c r="E338" s="122">
        <v>2.2278867046136734</v>
      </c>
      <c r="F338" s="84" t="s">
        <v>2398</v>
      </c>
      <c r="G338" s="84" t="b">
        <v>0</v>
      </c>
      <c r="H338" s="84" t="b">
        <v>0</v>
      </c>
      <c r="I338" s="84" t="b">
        <v>0</v>
      </c>
      <c r="J338" s="84" t="b">
        <v>0</v>
      </c>
      <c r="K338" s="84" t="b">
        <v>0</v>
      </c>
      <c r="L338" s="84" t="b">
        <v>0</v>
      </c>
    </row>
    <row r="339" spans="1:12" ht="15">
      <c r="A339" s="84" t="s">
        <v>3093</v>
      </c>
      <c r="B339" s="84" t="s">
        <v>2546</v>
      </c>
      <c r="C339" s="84">
        <v>3</v>
      </c>
      <c r="D339" s="122">
        <v>0.006239904406593808</v>
      </c>
      <c r="E339" s="122">
        <v>1.9268567089496924</v>
      </c>
      <c r="F339" s="84" t="s">
        <v>2398</v>
      </c>
      <c r="G339" s="84" t="b">
        <v>0</v>
      </c>
      <c r="H339" s="84" t="b">
        <v>0</v>
      </c>
      <c r="I339" s="84" t="b">
        <v>0</v>
      </c>
      <c r="J339" s="84" t="b">
        <v>0</v>
      </c>
      <c r="K339" s="84" t="b">
        <v>0</v>
      </c>
      <c r="L339" s="84" t="b">
        <v>0</v>
      </c>
    </row>
    <row r="340" spans="1:12" ht="15">
      <c r="A340" s="84" t="s">
        <v>3030</v>
      </c>
      <c r="B340" s="84" t="s">
        <v>3098</v>
      </c>
      <c r="C340" s="84">
        <v>2</v>
      </c>
      <c r="D340" s="122">
        <v>0.004804959198006426</v>
      </c>
      <c r="E340" s="122">
        <v>2.0060379549973173</v>
      </c>
      <c r="F340" s="84" t="s">
        <v>2398</v>
      </c>
      <c r="G340" s="84" t="b">
        <v>0</v>
      </c>
      <c r="H340" s="84" t="b">
        <v>0</v>
      </c>
      <c r="I340" s="84" t="b">
        <v>0</v>
      </c>
      <c r="J340" s="84" t="b">
        <v>0</v>
      </c>
      <c r="K340" s="84" t="b">
        <v>0</v>
      </c>
      <c r="L340" s="84" t="b">
        <v>0</v>
      </c>
    </row>
    <row r="341" spans="1:12" ht="15">
      <c r="A341" s="84" t="s">
        <v>3098</v>
      </c>
      <c r="B341" s="84" t="s">
        <v>2537</v>
      </c>
      <c r="C341" s="84">
        <v>2</v>
      </c>
      <c r="D341" s="122">
        <v>0.004804959198006426</v>
      </c>
      <c r="E341" s="122">
        <v>1.2278867046136737</v>
      </c>
      <c r="F341" s="84" t="s">
        <v>2398</v>
      </c>
      <c r="G341" s="84" t="b">
        <v>0</v>
      </c>
      <c r="H341" s="84" t="b">
        <v>0</v>
      </c>
      <c r="I341" s="84" t="b">
        <v>0</v>
      </c>
      <c r="J341" s="84" t="b">
        <v>0</v>
      </c>
      <c r="K341" s="84" t="b">
        <v>0</v>
      </c>
      <c r="L341" s="84" t="b">
        <v>0</v>
      </c>
    </row>
    <row r="342" spans="1:12" ht="15">
      <c r="A342" s="84" t="s">
        <v>3036</v>
      </c>
      <c r="B342" s="84" t="s">
        <v>628</v>
      </c>
      <c r="C342" s="84">
        <v>2</v>
      </c>
      <c r="D342" s="122">
        <v>0.004804959198006426</v>
      </c>
      <c r="E342" s="122">
        <v>1.5588799236550979</v>
      </c>
      <c r="F342" s="84" t="s">
        <v>2398</v>
      </c>
      <c r="G342" s="84" t="b">
        <v>0</v>
      </c>
      <c r="H342" s="84" t="b">
        <v>0</v>
      </c>
      <c r="I342" s="84" t="b">
        <v>0</v>
      </c>
      <c r="J342" s="84" t="b">
        <v>0</v>
      </c>
      <c r="K342" s="84" t="b">
        <v>0</v>
      </c>
      <c r="L342" s="84" t="b">
        <v>0</v>
      </c>
    </row>
    <row r="343" spans="1:12" ht="15">
      <c r="A343" s="84" t="s">
        <v>3032</v>
      </c>
      <c r="B343" s="84" t="s">
        <v>3268</v>
      </c>
      <c r="C343" s="84">
        <v>2</v>
      </c>
      <c r="D343" s="122">
        <v>0.004804959198006426</v>
      </c>
      <c r="E343" s="122">
        <v>2.2278867046136734</v>
      </c>
      <c r="F343" s="84" t="s">
        <v>2398</v>
      </c>
      <c r="G343" s="84" t="b">
        <v>0</v>
      </c>
      <c r="H343" s="84" t="b">
        <v>0</v>
      </c>
      <c r="I343" s="84" t="b">
        <v>0</v>
      </c>
      <c r="J343" s="84" t="b">
        <v>0</v>
      </c>
      <c r="K343" s="84" t="b">
        <v>0</v>
      </c>
      <c r="L343" s="84" t="b">
        <v>0</v>
      </c>
    </row>
    <row r="344" spans="1:12" ht="15">
      <c r="A344" s="84" t="s">
        <v>3052</v>
      </c>
      <c r="B344" s="84" t="s">
        <v>3269</v>
      </c>
      <c r="C344" s="84">
        <v>2</v>
      </c>
      <c r="D344" s="122">
        <v>0.004804959198006426</v>
      </c>
      <c r="E344" s="122">
        <v>2.1029479680053735</v>
      </c>
      <c r="F344" s="84" t="s">
        <v>2398</v>
      </c>
      <c r="G344" s="84" t="b">
        <v>0</v>
      </c>
      <c r="H344" s="84" t="b">
        <v>0</v>
      </c>
      <c r="I344" s="84" t="b">
        <v>0</v>
      </c>
      <c r="J344" s="84" t="b">
        <v>0</v>
      </c>
      <c r="K344" s="84" t="b">
        <v>0</v>
      </c>
      <c r="L344" s="84" t="b">
        <v>0</v>
      </c>
    </row>
    <row r="345" spans="1:12" ht="15">
      <c r="A345" s="84" t="s">
        <v>3269</v>
      </c>
      <c r="B345" s="84" t="s">
        <v>3270</v>
      </c>
      <c r="C345" s="84">
        <v>2</v>
      </c>
      <c r="D345" s="122">
        <v>0.004804959198006426</v>
      </c>
      <c r="E345" s="122">
        <v>2.403977963669355</v>
      </c>
      <c r="F345" s="84" t="s">
        <v>2398</v>
      </c>
      <c r="G345" s="84" t="b">
        <v>0</v>
      </c>
      <c r="H345" s="84" t="b">
        <v>0</v>
      </c>
      <c r="I345" s="84" t="b">
        <v>0</v>
      </c>
      <c r="J345" s="84" t="b">
        <v>0</v>
      </c>
      <c r="K345" s="84" t="b">
        <v>0</v>
      </c>
      <c r="L345" s="84" t="b">
        <v>0</v>
      </c>
    </row>
    <row r="346" spans="1:12" ht="15">
      <c r="A346" s="84" t="s">
        <v>3270</v>
      </c>
      <c r="B346" s="84" t="s">
        <v>2505</v>
      </c>
      <c r="C346" s="84">
        <v>2</v>
      </c>
      <c r="D346" s="122">
        <v>0.004804959198006426</v>
      </c>
      <c r="E346" s="122">
        <v>1.5588799236550979</v>
      </c>
      <c r="F346" s="84" t="s">
        <v>2398</v>
      </c>
      <c r="G346" s="84" t="b">
        <v>0</v>
      </c>
      <c r="H346" s="84" t="b">
        <v>0</v>
      </c>
      <c r="I346" s="84" t="b">
        <v>0</v>
      </c>
      <c r="J346" s="84" t="b">
        <v>0</v>
      </c>
      <c r="K346" s="84" t="b">
        <v>0</v>
      </c>
      <c r="L346" s="84" t="b">
        <v>0</v>
      </c>
    </row>
    <row r="347" spans="1:12" ht="15">
      <c r="A347" s="84" t="s">
        <v>2505</v>
      </c>
      <c r="B347" s="84" t="s">
        <v>3122</v>
      </c>
      <c r="C347" s="84">
        <v>2</v>
      </c>
      <c r="D347" s="122">
        <v>0.005907633174797566</v>
      </c>
      <c r="E347" s="122">
        <v>1.3827886645994167</v>
      </c>
      <c r="F347" s="84" t="s">
        <v>2398</v>
      </c>
      <c r="G347" s="84" t="b">
        <v>0</v>
      </c>
      <c r="H347" s="84" t="b">
        <v>0</v>
      </c>
      <c r="I347" s="84" t="b">
        <v>0</v>
      </c>
      <c r="J347" s="84" t="b">
        <v>0</v>
      </c>
      <c r="K347" s="84" t="b">
        <v>0</v>
      </c>
      <c r="L347" s="84" t="b">
        <v>0</v>
      </c>
    </row>
    <row r="348" spans="1:12" ht="15">
      <c r="A348" s="84" t="s">
        <v>3048</v>
      </c>
      <c r="B348" s="84" t="s">
        <v>2517</v>
      </c>
      <c r="C348" s="84">
        <v>2</v>
      </c>
      <c r="D348" s="122">
        <v>0.004804959198006426</v>
      </c>
      <c r="E348" s="122">
        <v>1.57467419083833</v>
      </c>
      <c r="F348" s="84" t="s">
        <v>2398</v>
      </c>
      <c r="G348" s="84" t="b">
        <v>0</v>
      </c>
      <c r="H348" s="84" t="b">
        <v>0</v>
      </c>
      <c r="I348" s="84" t="b">
        <v>0</v>
      </c>
      <c r="J348" s="84" t="b">
        <v>0</v>
      </c>
      <c r="K348" s="84" t="b">
        <v>0</v>
      </c>
      <c r="L348" s="84" t="b">
        <v>0</v>
      </c>
    </row>
    <row r="349" spans="1:12" ht="15">
      <c r="A349" s="84" t="s">
        <v>2517</v>
      </c>
      <c r="B349" s="84" t="s">
        <v>2537</v>
      </c>
      <c r="C349" s="84">
        <v>2</v>
      </c>
      <c r="D349" s="122">
        <v>0.004804959198006426</v>
      </c>
      <c r="E349" s="122">
        <v>0.41497334797081803</v>
      </c>
      <c r="F349" s="84" t="s">
        <v>2398</v>
      </c>
      <c r="G349" s="84" t="b">
        <v>0</v>
      </c>
      <c r="H349" s="84" t="b">
        <v>0</v>
      </c>
      <c r="I349" s="84" t="b">
        <v>0</v>
      </c>
      <c r="J349" s="84" t="b">
        <v>0</v>
      </c>
      <c r="K349" s="84" t="b">
        <v>0</v>
      </c>
      <c r="L349" s="84" t="b">
        <v>0</v>
      </c>
    </row>
    <row r="350" spans="1:12" ht="15">
      <c r="A350" s="84" t="s">
        <v>3039</v>
      </c>
      <c r="B350" s="84" t="s">
        <v>2546</v>
      </c>
      <c r="C350" s="84">
        <v>2</v>
      </c>
      <c r="D350" s="122">
        <v>0.004804959198006426</v>
      </c>
      <c r="E350" s="122">
        <v>1.5289167002776547</v>
      </c>
      <c r="F350" s="84" t="s">
        <v>2398</v>
      </c>
      <c r="G350" s="84" t="b">
        <v>0</v>
      </c>
      <c r="H350" s="84" t="b">
        <v>0</v>
      </c>
      <c r="I350" s="84" t="b">
        <v>0</v>
      </c>
      <c r="J350" s="84" t="b">
        <v>0</v>
      </c>
      <c r="K350" s="84" t="b">
        <v>0</v>
      </c>
      <c r="L350" s="84" t="b">
        <v>0</v>
      </c>
    </row>
    <row r="351" spans="1:12" ht="15">
      <c r="A351" s="84" t="s">
        <v>2538</v>
      </c>
      <c r="B351" s="84" t="s">
        <v>3070</v>
      </c>
      <c r="C351" s="84">
        <v>2</v>
      </c>
      <c r="D351" s="122">
        <v>0.004804959198006426</v>
      </c>
      <c r="E351" s="122">
        <v>1.0237667219577486</v>
      </c>
      <c r="F351" s="84" t="s">
        <v>2398</v>
      </c>
      <c r="G351" s="84" t="b">
        <v>0</v>
      </c>
      <c r="H351" s="84" t="b">
        <v>0</v>
      </c>
      <c r="I351" s="84" t="b">
        <v>0</v>
      </c>
      <c r="J351" s="84" t="b">
        <v>0</v>
      </c>
      <c r="K351" s="84" t="b">
        <v>0</v>
      </c>
      <c r="L351" s="84" t="b">
        <v>0</v>
      </c>
    </row>
    <row r="352" spans="1:12" ht="15">
      <c r="A352" s="84" t="s">
        <v>3070</v>
      </c>
      <c r="B352" s="84" t="s">
        <v>3090</v>
      </c>
      <c r="C352" s="84">
        <v>2</v>
      </c>
      <c r="D352" s="122">
        <v>0.004804959198006426</v>
      </c>
      <c r="E352" s="122">
        <v>2.0517954455579925</v>
      </c>
      <c r="F352" s="84" t="s">
        <v>2398</v>
      </c>
      <c r="G352" s="84" t="b">
        <v>0</v>
      </c>
      <c r="H352" s="84" t="b">
        <v>0</v>
      </c>
      <c r="I352" s="84" t="b">
        <v>0</v>
      </c>
      <c r="J352" s="84" t="b">
        <v>0</v>
      </c>
      <c r="K352" s="84" t="b">
        <v>0</v>
      </c>
      <c r="L352" s="84" t="b">
        <v>0</v>
      </c>
    </row>
    <row r="353" spans="1:12" ht="15">
      <c r="A353" s="84" t="s">
        <v>3090</v>
      </c>
      <c r="B353" s="84" t="s">
        <v>3200</v>
      </c>
      <c r="C353" s="84">
        <v>2</v>
      </c>
      <c r="D353" s="122">
        <v>0.004804959198006426</v>
      </c>
      <c r="E353" s="122">
        <v>2.2278867046136734</v>
      </c>
      <c r="F353" s="84" t="s">
        <v>2398</v>
      </c>
      <c r="G353" s="84" t="b">
        <v>0</v>
      </c>
      <c r="H353" s="84" t="b">
        <v>0</v>
      </c>
      <c r="I353" s="84" t="b">
        <v>0</v>
      </c>
      <c r="J353" s="84" t="b">
        <v>0</v>
      </c>
      <c r="K353" s="84" t="b">
        <v>0</v>
      </c>
      <c r="L353" s="84" t="b">
        <v>0</v>
      </c>
    </row>
    <row r="354" spans="1:12" ht="15">
      <c r="A354" s="84" t="s">
        <v>3200</v>
      </c>
      <c r="B354" s="84" t="s">
        <v>3201</v>
      </c>
      <c r="C354" s="84">
        <v>2</v>
      </c>
      <c r="D354" s="122">
        <v>0.004804959198006426</v>
      </c>
      <c r="E354" s="122">
        <v>2.403977963669355</v>
      </c>
      <c r="F354" s="84" t="s">
        <v>2398</v>
      </c>
      <c r="G354" s="84" t="b">
        <v>0</v>
      </c>
      <c r="H354" s="84" t="b">
        <v>0</v>
      </c>
      <c r="I354" s="84" t="b">
        <v>0</v>
      </c>
      <c r="J354" s="84" t="b">
        <v>0</v>
      </c>
      <c r="K354" s="84" t="b">
        <v>0</v>
      </c>
      <c r="L354" s="84" t="b">
        <v>0</v>
      </c>
    </row>
    <row r="355" spans="1:12" ht="15">
      <c r="A355" s="84" t="s">
        <v>3201</v>
      </c>
      <c r="B355" s="84" t="s">
        <v>3091</v>
      </c>
      <c r="C355" s="84">
        <v>2</v>
      </c>
      <c r="D355" s="122">
        <v>0.004804959198006426</v>
      </c>
      <c r="E355" s="122">
        <v>2.2278867046136734</v>
      </c>
      <c r="F355" s="84" t="s">
        <v>2398</v>
      </c>
      <c r="G355" s="84" t="b">
        <v>0</v>
      </c>
      <c r="H355" s="84" t="b">
        <v>0</v>
      </c>
      <c r="I355" s="84" t="b">
        <v>0</v>
      </c>
      <c r="J355" s="84" t="b">
        <v>0</v>
      </c>
      <c r="K355" s="84" t="b">
        <v>1</v>
      </c>
      <c r="L355" s="84" t="b">
        <v>0</v>
      </c>
    </row>
    <row r="356" spans="1:12" ht="15">
      <c r="A356" s="84" t="s">
        <v>3091</v>
      </c>
      <c r="B356" s="84" t="s">
        <v>3202</v>
      </c>
      <c r="C356" s="84">
        <v>2</v>
      </c>
      <c r="D356" s="122">
        <v>0.004804959198006426</v>
      </c>
      <c r="E356" s="122">
        <v>2.2278867046136734</v>
      </c>
      <c r="F356" s="84" t="s">
        <v>2398</v>
      </c>
      <c r="G356" s="84" t="b">
        <v>0</v>
      </c>
      <c r="H356" s="84" t="b">
        <v>1</v>
      </c>
      <c r="I356" s="84" t="b">
        <v>0</v>
      </c>
      <c r="J356" s="84" t="b">
        <v>0</v>
      </c>
      <c r="K356" s="84" t="b">
        <v>0</v>
      </c>
      <c r="L356" s="84" t="b">
        <v>0</v>
      </c>
    </row>
    <row r="357" spans="1:12" ht="15">
      <c r="A357" s="84" t="s">
        <v>3202</v>
      </c>
      <c r="B357" s="84" t="s">
        <v>628</v>
      </c>
      <c r="C357" s="84">
        <v>2</v>
      </c>
      <c r="D357" s="122">
        <v>0.004804959198006426</v>
      </c>
      <c r="E357" s="122">
        <v>1.8599099193190791</v>
      </c>
      <c r="F357" s="84" t="s">
        <v>2398</v>
      </c>
      <c r="G357" s="84" t="b">
        <v>0</v>
      </c>
      <c r="H357" s="84" t="b">
        <v>0</v>
      </c>
      <c r="I357" s="84" t="b">
        <v>0</v>
      </c>
      <c r="J357" s="84" t="b">
        <v>0</v>
      </c>
      <c r="K357" s="84" t="b">
        <v>0</v>
      </c>
      <c r="L357" s="84" t="b">
        <v>0</v>
      </c>
    </row>
    <row r="358" spans="1:12" ht="15">
      <c r="A358" s="84" t="s">
        <v>628</v>
      </c>
      <c r="B358" s="84" t="s">
        <v>3203</v>
      </c>
      <c r="C358" s="84">
        <v>2</v>
      </c>
      <c r="D358" s="122">
        <v>0.004804959198006426</v>
      </c>
      <c r="E358" s="122">
        <v>1.8599099193190791</v>
      </c>
      <c r="F358" s="84" t="s">
        <v>2398</v>
      </c>
      <c r="G358" s="84" t="b">
        <v>0</v>
      </c>
      <c r="H358" s="84" t="b">
        <v>0</v>
      </c>
      <c r="I358" s="84" t="b">
        <v>0</v>
      </c>
      <c r="J358" s="84" t="b">
        <v>0</v>
      </c>
      <c r="K358" s="84" t="b">
        <v>0</v>
      </c>
      <c r="L358" s="84" t="b">
        <v>0</v>
      </c>
    </row>
    <row r="359" spans="1:12" ht="15">
      <c r="A359" s="84" t="s">
        <v>2541</v>
      </c>
      <c r="B359" s="84" t="s">
        <v>3087</v>
      </c>
      <c r="C359" s="84">
        <v>2</v>
      </c>
      <c r="D359" s="122">
        <v>0.004804959198006426</v>
      </c>
      <c r="E359" s="122">
        <v>1.9268567089496924</v>
      </c>
      <c r="F359" s="84" t="s">
        <v>2398</v>
      </c>
      <c r="G359" s="84" t="b">
        <v>0</v>
      </c>
      <c r="H359" s="84" t="b">
        <v>1</v>
      </c>
      <c r="I359" s="84" t="b">
        <v>0</v>
      </c>
      <c r="J359" s="84" t="b">
        <v>0</v>
      </c>
      <c r="K359" s="84" t="b">
        <v>0</v>
      </c>
      <c r="L359" s="84" t="b">
        <v>0</v>
      </c>
    </row>
    <row r="360" spans="1:12" ht="15">
      <c r="A360" s="84" t="s">
        <v>3087</v>
      </c>
      <c r="B360" s="84" t="s">
        <v>3088</v>
      </c>
      <c r="C360" s="84">
        <v>2</v>
      </c>
      <c r="D360" s="122">
        <v>0.004804959198006426</v>
      </c>
      <c r="E360" s="122">
        <v>2.403977963669355</v>
      </c>
      <c r="F360" s="84" t="s">
        <v>2398</v>
      </c>
      <c r="G360" s="84" t="b">
        <v>0</v>
      </c>
      <c r="H360" s="84" t="b">
        <v>0</v>
      </c>
      <c r="I360" s="84" t="b">
        <v>0</v>
      </c>
      <c r="J360" s="84" t="b">
        <v>0</v>
      </c>
      <c r="K360" s="84" t="b">
        <v>0</v>
      </c>
      <c r="L360" s="84" t="b">
        <v>0</v>
      </c>
    </row>
    <row r="361" spans="1:12" ht="15">
      <c r="A361" s="84" t="s">
        <v>3088</v>
      </c>
      <c r="B361" s="84" t="s">
        <v>2505</v>
      </c>
      <c r="C361" s="84">
        <v>2</v>
      </c>
      <c r="D361" s="122">
        <v>0.004804959198006426</v>
      </c>
      <c r="E361" s="122">
        <v>1.5588799236550979</v>
      </c>
      <c r="F361" s="84" t="s">
        <v>2398</v>
      </c>
      <c r="G361" s="84" t="b">
        <v>0</v>
      </c>
      <c r="H361" s="84" t="b">
        <v>0</v>
      </c>
      <c r="I361" s="84" t="b">
        <v>0</v>
      </c>
      <c r="J361" s="84" t="b">
        <v>0</v>
      </c>
      <c r="K361" s="84" t="b">
        <v>0</v>
      </c>
      <c r="L361" s="84" t="b">
        <v>0</v>
      </c>
    </row>
    <row r="362" spans="1:12" ht="15">
      <c r="A362" s="84" t="s">
        <v>2505</v>
      </c>
      <c r="B362" s="84" t="s">
        <v>3033</v>
      </c>
      <c r="C362" s="84">
        <v>2</v>
      </c>
      <c r="D362" s="122">
        <v>0.004804959198006426</v>
      </c>
      <c r="E362" s="122">
        <v>1.3827886645994167</v>
      </c>
      <c r="F362" s="84" t="s">
        <v>2398</v>
      </c>
      <c r="G362" s="84" t="b">
        <v>0</v>
      </c>
      <c r="H362" s="84" t="b">
        <v>0</v>
      </c>
      <c r="I362" s="84" t="b">
        <v>0</v>
      </c>
      <c r="J362" s="84" t="b">
        <v>0</v>
      </c>
      <c r="K362" s="84" t="b">
        <v>0</v>
      </c>
      <c r="L362" s="84" t="b">
        <v>0</v>
      </c>
    </row>
    <row r="363" spans="1:12" ht="15">
      <c r="A363" s="84" t="s">
        <v>3033</v>
      </c>
      <c r="B363" s="84" t="s">
        <v>3066</v>
      </c>
      <c r="C363" s="84">
        <v>2</v>
      </c>
      <c r="D363" s="122">
        <v>0.004804959198006426</v>
      </c>
      <c r="E363" s="122">
        <v>2.2278867046136734</v>
      </c>
      <c r="F363" s="84" t="s">
        <v>2398</v>
      </c>
      <c r="G363" s="84" t="b">
        <v>0</v>
      </c>
      <c r="H363" s="84" t="b">
        <v>0</v>
      </c>
      <c r="I363" s="84" t="b">
        <v>0</v>
      </c>
      <c r="J363" s="84" t="b">
        <v>0</v>
      </c>
      <c r="K363" s="84" t="b">
        <v>0</v>
      </c>
      <c r="L363" s="84" t="b">
        <v>0</v>
      </c>
    </row>
    <row r="364" spans="1:12" ht="15">
      <c r="A364" s="84" t="s">
        <v>3066</v>
      </c>
      <c r="B364" s="84" t="s">
        <v>3182</v>
      </c>
      <c r="C364" s="84">
        <v>2</v>
      </c>
      <c r="D364" s="122">
        <v>0.004804959198006426</v>
      </c>
      <c r="E364" s="122">
        <v>2.403977963669355</v>
      </c>
      <c r="F364" s="84" t="s">
        <v>2398</v>
      </c>
      <c r="G364" s="84" t="b">
        <v>0</v>
      </c>
      <c r="H364" s="84" t="b">
        <v>0</v>
      </c>
      <c r="I364" s="84" t="b">
        <v>0</v>
      </c>
      <c r="J364" s="84" t="b">
        <v>0</v>
      </c>
      <c r="K364" s="84" t="b">
        <v>0</v>
      </c>
      <c r="L364" s="84" t="b">
        <v>0</v>
      </c>
    </row>
    <row r="365" spans="1:12" ht="15">
      <c r="A365" s="84" t="s">
        <v>3173</v>
      </c>
      <c r="B365" s="84" t="s">
        <v>2517</v>
      </c>
      <c r="C365" s="84">
        <v>2</v>
      </c>
      <c r="D365" s="122">
        <v>0.004804959198006426</v>
      </c>
      <c r="E365" s="122">
        <v>1.750765449894011</v>
      </c>
      <c r="F365" s="84" t="s">
        <v>2398</v>
      </c>
      <c r="G365" s="84" t="b">
        <v>0</v>
      </c>
      <c r="H365" s="84" t="b">
        <v>0</v>
      </c>
      <c r="I365" s="84" t="b">
        <v>0</v>
      </c>
      <c r="J365" s="84" t="b">
        <v>0</v>
      </c>
      <c r="K365" s="84" t="b">
        <v>0</v>
      </c>
      <c r="L365" s="84" t="b">
        <v>0</v>
      </c>
    </row>
    <row r="366" spans="1:12" ht="15">
      <c r="A366" s="84" t="s">
        <v>2517</v>
      </c>
      <c r="B366" s="84" t="s">
        <v>2509</v>
      </c>
      <c r="C366" s="84">
        <v>2</v>
      </c>
      <c r="D366" s="122">
        <v>0.004804959198006426</v>
      </c>
      <c r="E366" s="122">
        <v>1.290034611362518</v>
      </c>
      <c r="F366" s="84" t="s">
        <v>2398</v>
      </c>
      <c r="G366" s="84" t="b">
        <v>0</v>
      </c>
      <c r="H366" s="84" t="b">
        <v>0</v>
      </c>
      <c r="I366" s="84" t="b">
        <v>0</v>
      </c>
      <c r="J366" s="84" t="b">
        <v>0</v>
      </c>
      <c r="K366" s="84" t="b">
        <v>0</v>
      </c>
      <c r="L366" s="84" t="b">
        <v>0</v>
      </c>
    </row>
    <row r="367" spans="1:12" ht="15">
      <c r="A367" s="84" t="s">
        <v>3174</v>
      </c>
      <c r="B367" s="84" t="s">
        <v>3175</v>
      </c>
      <c r="C367" s="84">
        <v>2</v>
      </c>
      <c r="D367" s="122">
        <v>0.004804959198006426</v>
      </c>
      <c r="E367" s="122">
        <v>2.403977963669355</v>
      </c>
      <c r="F367" s="84" t="s">
        <v>2398</v>
      </c>
      <c r="G367" s="84" t="b">
        <v>0</v>
      </c>
      <c r="H367" s="84" t="b">
        <v>0</v>
      </c>
      <c r="I367" s="84" t="b">
        <v>0</v>
      </c>
      <c r="J367" s="84" t="b">
        <v>0</v>
      </c>
      <c r="K367" s="84" t="b">
        <v>0</v>
      </c>
      <c r="L367" s="84" t="b">
        <v>0</v>
      </c>
    </row>
    <row r="368" spans="1:12" ht="15">
      <c r="A368" s="84" t="s">
        <v>2509</v>
      </c>
      <c r="B368" s="84" t="s">
        <v>2502</v>
      </c>
      <c r="C368" s="84">
        <v>2</v>
      </c>
      <c r="D368" s="122">
        <v>0.004804959198006426</v>
      </c>
      <c r="E368" s="122">
        <v>1.9268567089496924</v>
      </c>
      <c r="F368" s="84" t="s">
        <v>2398</v>
      </c>
      <c r="G368" s="84" t="b">
        <v>0</v>
      </c>
      <c r="H368" s="84" t="b">
        <v>0</v>
      </c>
      <c r="I368" s="84" t="b">
        <v>0</v>
      </c>
      <c r="J368" s="84" t="b">
        <v>0</v>
      </c>
      <c r="K368" s="84" t="b">
        <v>0</v>
      </c>
      <c r="L368" s="84" t="b">
        <v>0</v>
      </c>
    </row>
    <row r="369" spans="1:12" ht="15">
      <c r="A369" s="84" t="s">
        <v>621</v>
      </c>
      <c r="B369" s="84" t="s">
        <v>2500</v>
      </c>
      <c r="C369" s="84">
        <v>2</v>
      </c>
      <c r="D369" s="122">
        <v>0.004804959198006426</v>
      </c>
      <c r="E369" s="122">
        <v>1.829946695941636</v>
      </c>
      <c r="F369" s="84" t="s">
        <v>2398</v>
      </c>
      <c r="G369" s="84" t="b">
        <v>0</v>
      </c>
      <c r="H369" s="84" t="b">
        <v>0</v>
      </c>
      <c r="I369" s="84" t="b">
        <v>0</v>
      </c>
      <c r="J369" s="84" t="b">
        <v>0</v>
      </c>
      <c r="K369" s="84" t="b">
        <v>0</v>
      </c>
      <c r="L369" s="84" t="b">
        <v>0</v>
      </c>
    </row>
    <row r="370" spans="1:12" ht="15">
      <c r="A370" s="84" t="s">
        <v>351</v>
      </c>
      <c r="B370" s="84" t="s">
        <v>2546</v>
      </c>
      <c r="C370" s="84">
        <v>10</v>
      </c>
      <c r="D370" s="122">
        <v>0.010417277713927685</v>
      </c>
      <c r="E370" s="122">
        <v>1.4734869700645683</v>
      </c>
      <c r="F370" s="84" t="s">
        <v>2399</v>
      </c>
      <c r="G370" s="84" t="b">
        <v>0</v>
      </c>
      <c r="H370" s="84" t="b">
        <v>0</v>
      </c>
      <c r="I370" s="84" t="b">
        <v>0</v>
      </c>
      <c r="J370" s="84" t="b">
        <v>0</v>
      </c>
      <c r="K370" s="84" t="b">
        <v>0</v>
      </c>
      <c r="L370" s="84" t="b">
        <v>0</v>
      </c>
    </row>
    <row r="371" spans="1:12" ht="15">
      <c r="A371" s="84" t="s">
        <v>3047</v>
      </c>
      <c r="B371" s="84" t="s">
        <v>3031</v>
      </c>
      <c r="C371" s="84">
        <v>6</v>
      </c>
      <c r="D371" s="122">
        <v>0.009734901962644931</v>
      </c>
      <c r="E371" s="122">
        <v>1.7745169657285496</v>
      </c>
      <c r="F371" s="84" t="s">
        <v>2399</v>
      </c>
      <c r="G371" s="84" t="b">
        <v>0</v>
      </c>
      <c r="H371" s="84" t="b">
        <v>0</v>
      </c>
      <c r="I371" s="84" t="b">
        <v>0</v>
      </c>
      <c r="J371" s="84" t="b">
        <v>0</v>
      </c>
      <c r="K371" s="84" t="b">
        <v>0</v>
      </c>
      <c r="L371" s="84" t="b">
        <v>0</v>
      </c>
    </row>
    <row r="372" spans="1:12" ht="15">
      <c r="A372" s="84" t="s">
        <v>3031</v>
      </c>
      <c r="B372" s="84" t="s">
        <v>3048</v>
      </c>
      <c r="C372" s="84">
        <v>6</v>
      </c>
      <c r="D372" s="122">
        <v>0.009734901962644931</v>
      </c>
      <c r="E372" s="122">
        <v>1.7745169657285496</v>
      </c>
      <c r="F372" s="84" t="s">
        <v>2399</v>
      </c>
      <c r="G372" s="84" t="b">
        <v>0</v>
      </c>
      <c r="H372" s="84" t="b">
        <v>0</v>
      </c>
      <c r="I372" s="84" t="b">
        <v>0</v>
      </c>
      <c r="J372" s="84" t="b">
        <v>0</v>
      </c>
      <c r="K372" s="84" t="b">
        <v>0</v>
      </c>
      <c r="L372" s="84" t="b">
        <v>0</v>
      </c>
    </row>
    <row r="373" spans="1:12" ht="15">
      <c r="A373" s="84" t="s">
        <v>2544</v>
      </c>
      <c r="B373" s="84" t="s">
        <v>3039</v>
      </c>
      <c r="C373" s="84">
        <v>6</v>
      </c>
      <c r="D373" s="122">
        <v>0.009734901962644931</v>
      </c>
      <c r="E373" s="122">
        <v>1.7745169657285496</v>
      </c>
      <c r="F373" s="84" t="s">
        <v>2399</v>
      </c>
      <c r="G373" s="84" t="b">
        <v>0</v>
      </c>
      <c r="H373" s="84" t="b">
        <v>1</v>
      </c>
      <c r="I373" s="84" t="b">
        <v>0</v>
      </c>
      <c r="J373" s="84" t="b">
        <v>0</v>
      </c>
      <c r="K373" s="84" t="b">
        <v>0</v>
      </c>
      <c r="L373" s="84" t="b">
        <v>0</v>
      </c>
    </row>
    <row r="374" spans="1:12" ht="15">
      <c r="A374" s="84" t="s">
        <v>2547</v>
      </c>
      <c r="B374" s="84" t="s">
        <v>3081</v>
      </c>
      <c r="C374" s="84">
        <v>5</v>
      </c>
      <c r="D374" s="122">
        <v>0.00914882204628297</v>
      </c>
      <c r="E374" s="122">
        <v>1.7075701760979363</v>
      </c>
      <c r="F374" s="84" t="s">
        <v>2399</v>
      </c>
      <c r="G374" s="84" t="b">
        <v>0</v>
      </c>
      <c r="H374" s="84" t="b">
        <v>0</v>
      </c>
      <c r="I374" s="84" t="b">
        <v>0</v>
      </c>
      <c r="J374" s="84" t="b">
        <v>0</v>
      </c>
      <c r="K374" s="84" t="b">
        <v>0</v>
      </c>
      <c r="L374" s="84" t="b">
        <v>0</v>
      </c>
    </row>
    <row r="375" spans="1:12" ht="15">
      <c r="A375" s="84" t="s">
        <v>610</v>
      </c>
      <c r="B375" s="84" t="s">
        <v>621</v>
      </c>
      <c r="C375" s="84">
        <v>5</v>
      </c>
      <c r="D375" s="122">
        <v>0.00914882204628297</v>
      </c>
      <c r="E375" s="122">
        <v>1.09630218298315</v>
      </c>
      <c r="F375" s="84" t="s">
        <v>2399</v>
      </c>
      <c r="G375" s="84" t="b">
        <v>0</v>
      </c>
      <c r="H375" s="84" t="b">
        <v>0</v>
      </c>
      <c r="I375" s="84" t="b">
        <v>0</v>
      </c>
      <c r="J375" s="84" t="b">
        <v>0</v>
      </c>
      <c r="K375" s="84" t="b">
        <v>0</v>
      </c>
      <c r="L375" s="84" t="b">
        <v>0</v>
      </c>
    </row>
    <row r="376" spans="1:12" ht="15">
      <c r="A376" s="84" t="s">
        <v>3063</v>
      </c>
      <c r="B376" s="84" t="s">
        <v>3042</v>
      </c>
      <c r="C376" s="84">
        <v>5</v>
      </c>
      <c r="D376" s="122">
        <v>0.00914882204628297</v>
      </c>
      <c r="E376" s="122">
        <v>1.8536982117761744</v>
      </c>
      <c r="F376" s="84" t="s">
        <v>2399</v>
      </c>
      <c r="G376" s="84" t="b">
        <v>0</v>
      </c>
      <c r="H376" s="84" t="b">
        <v>0</v>
      </c>
      <c r="I376" s="84" t="b">
        <v>0</v>
      </c>
      <c r="J376" s="84" t="b">
        <v>0</v>
      </c>
      <c r="K376" s="84" t="b">
        <v>0</v>
      </c>
      <c r="L376" s="84" t="b">
        <v>0</v>
      </c>
    </row>
    <row r="377" spans="1:12" ht="15">
      <c r="A377" s="84" t="s">
        <v>2548</v>
      </c>
      <c r="B377" s="84" t="s">
        <v>3075</v>
      </c>
      <c r="C377" s="84">
        <v>5</v>
      </c>
      <c r="D377" s="122">
        <v>0.00914882204628297</v>
      </c>
      <c r="E377" s="122">
        <v>1.7075701760979363</v>
      </c>
      <c r="F377" s="84" t="s">
        <v>2399</v>
      </c>
      <c r="G377" s="84" t="b">
        <v>0</v>
      </c>
      <c r="H377" s="84" t="b">
        <v>0</v>
      </c>
      <c r="I377" s="84" t="b">
        <v>0</v>
      </c>
      <c r="J377" s="84" t="b">
        <v>1</v>
      </c>
      <c r="K377" s="84" t="b">
        <v>0</v>
      </c>
      <c r="L377" s="84" t="b">
        <v>0</v>
      </c>
    </row>
    <row r="378" spans="1:12" ht="15">
      <c r="A378" s="84" t="s">
        <v>3075</v>
      </c>
      <c r="B378" s="84" t="s">
        <v>3047</v>
      </c>
      <c r="C378" s="84">
        <v>5</v>
      </c>
      <c r="D378" s="122">
        <v>0.00914882204628297</v>
      </c>
      <c r="E378" s="122">
        <v>1.7745169657285496</v>
      </c>
      <c r="F378" s="84" t="s">
        <v>2399</v>
      </c>
      <c r="G378" s="84" t="b">
        <v>1</v>
      </c>
      <c r="H378" s="84" t="b">
        <v>0</v>
      </c>
      <c r="I378" s="84" t="b">
        <v>0</v>
      </c>
      <c r="J378" s="84" t="b">
        <v>0</v>
      </c>
      <c r="K378" s="84" t="b">
        <v>0</v>
      </c>
      <c r="L378" s="84" t="b">
        <v>0</v>
      </c>
    </row>
    <row r="379" spans="1:12" ht="15">
      <c r="A379" s="84" t="s">
        <v>3048</v>
      </c>
      <c r="B379" s="84" t="s">
        <v>329</v>
      </c>
      <c r="C379" s="84">
        <v>5</v>
      </c>
      <c r="D379" s="122">
        <v>0.00914882204628297</v>
      </c>
      <c r="E379" s="122">
        <v>1.2973957110088872</v>
      </c>
      <c r="F379" s="84" t="s">
        <v>2399</v>
      </c>
      <c r="G379" s="84" t="b">
        <v>0</v>
      </c>
      <c r="H379" s="84" t="b">
        <v>0</v>
      </c>
      <c r="I379" s="84" t="b">
        <v>0</v>
      </c>
      <c r="J379" s="84" t="b">
        <v>0</v>
      </c>
      <c r="K379" s="84" t="b">
        <v>0</v>
      </c>
      <c r="L379" s="84" t="b">
        <v>0</v>
      </c>
    </row>
    <row r="380" spans="1:12" ht="15">
      <c r="A380" s="84" t="s">
        <v>329</v>
      </c>
      <c r="B380" s="84" t="s">
        <v>2544</v>
      </c>
      <c r="C380" s="84">
        <v>5</v>
      </c>
      <c r="D380" s="122">
        <v>0.00914882204628297</v>
      </c>
      <c r="E380" s="122">
        <v>1.1724569744005873</v>
      </c>
      <c r="F380" s="84" t="s">
        <v>2399</v>
      </c>
      <c r="G380" s="84" t="b">
        <v>0</v>
      </c>
      <c r="H380" s="84" t="b">
        <v>0</v>
      </c>
      <c r="I380" s="84" t="b">
        <v>0</v>
      </c>
      <c r="J380" s="84" t="b">
        <v>0</v>
      </c>
      <c r="K380" s="84" t="b">
        <v>1</v>
      </c>
      <c r="L380" s="84" t="b">
        <v>0</v>
      </c>
    </row>
    <row r="381" spans="1:12" ht="15">
      <c r="A381" s="84" t="s">
        <v>3039</v>
      </c>
      <c r="B381" s="84" t="s">
        <v>351</v>
      </c>
      <c r="C381" s="84">
        <v>5</v>
      </c>
      <c r="D381" s="122">
        <v>0.00914882204628297</v>
      </c>
      <c r="E381" s="122">
        <v>1.5192444606252435</v>
      </c>
      <c r="F381" s="84" t="s">
        <v>2399</v>
      </c>
      <c r="G381" s="84" t="b">
        <v>0</v>
      </c>
      <c r="H381" s="84" t="b">
        <v>0</v>
      </c>
      <c r="I381" s="84" t="b">
        <v>0</v>
      </c>
      <c r="J381" s="84" t="b">
        <v>0</v>
      </c>
      <c r="K381" s="84" t="b">
        <v>0</v>
      </c>
      <c r="L381" s="84" t="b">
        <v>0</v>
      </c>
    </row>
    <row r="382" spans="1:12" ht="15">
      <c r="A382" s="84" t="s">
        <v>2546</v>
      </c>
      <c r="B382" s="84" t="s">
        <v>3076</v>
      </c>
      <c r="C382" s="84">
        <v>5</v>
      </c>
      <c r="D382" s="122">
        <v>0.00914882204628297</v>
      </c>
      <c r="E382" s="122">
        <v>1.511275530953968</v>
      </c>
      <c r="F382" s="84" t="s">
        <v>2399</v>
      </c>
      <c r="G382" s="84" t="b">
        <v>0</v>
      </c>
      <c r="H382" s="84" t="b">
        <v>0</v>
      </c>
      <c r="I382" s="84" t="b">
        <v>0</v>
      </c>
      <c r="J382" s="84" t="b">
        <v>0</v>
      </c>
      <c r="K382" s="84" t="b">
        <v>0</v>
      </c>
      <c r="L382" s="84" t="b">
        <v>0</v>
      </c>
    </row>
    <row r="383" spans="1:12" ht="15">
      <c r="A383" s="84" t="s">
        <v>3076</v>
      </c>
      <c r="B383" s="84" t="s">
        <v>610</v>
      </c>
      <c r="C383" s="84">
        <v>5</v>
      </c>
      <c r="D383" s="122">
        <v>0.00914882204628297</v>
      </c>
      <c r="E383" s="122">
        <v>1.376576957056512</v>
      </c>
      <c r="F383" s="84" t="s">
        <v>2399</v>
      </c>
      <c r="G383" s="84" t="b">
        <v>0</v>
      </c>
      <c r="H383" s="84" t="b">
        <v>0</v>
      </c>
      <c r="I383" s="84" t="b">
        <v>0</v>
      </c>
      <c r="J383" s="84" t="b">
        <v>0</v>
      </c>
      <c r="K383" s="84" t="b">
        <v>0</v>
      </c>
      <c r="L383" s="84" t="b">
        <v>0</v>
      </c>
    </row>
    <row r="384" spans="1:12" ht="15">
      <c r="A384" s="84" t="s">
        <v>2537</v>
      </c>
      <c r="B384" s="84" t="s">
        <v>2538</v>
      </c>
      <c r="C384" s="84">
        <v>4</v>
      </c>
      <c r="D384" s="122">
        <v>0.008333822171142148</v>
      </c>
      <c r="E384" s="122">
        <v>1.7745169657285496</v>
      </c>
      <c r="F384" s="84" t="s">
        <v>2399</v>
      </c>
      <c r="G384" s="84" t="b">
        <v>0</v>
      </c>
      <c r="H384" s="84" t="b">
        <v>0</v>
      </c>
      <c r="I384" s="84" t="b">
        <v>0</v>
      </c>
      <c r="J384" s="84" t="b">
        <v>0</v>
      </c>
      <c r="K384" s="84" t="b">
        <v>0</v>
      </c>
      <c r="L384" s="84" t="b">
        <v>0</v>
      </c>
    </row>
    <row r="385" spans="1:12" ht="15">
      <c r="A385" s="84" t="s">
        <v>330</v>
      </c>
      <c r="B385" s="84" t="s">
        <v>2548</v>
      </c>
      <c r="C385" s="84">
        <v>4</v>
      </c>
      <c r="D385" s="122">
        <v>0.008333822171142148</v>
      </c>
      <c r="E385" s="122">
        <v>1.677606952720493</v>
      </c>
      <c r="F385" s="84" t="s">
        <v>2399</v>
      </c>
      <c r="G385" s="84" t="b">
        <v>0</v>
      </c>
      <c r="H385" s="84" t="b">
        <v>0</v>
      </c>
      <c r="I385" s="84" t="b">
        <v>0</v>
      </c>
      <c r="J385" s="84" t="b">
        <v>0</v>
      </c>
      <c r="K385" s="84" t="b">
        <v>0</v>
      </c>
      <c r="L385" s="84" t="b">
        <v>0</v>
      </c>
    </row>
    <row r="386" spans="1:12" ht="15">
      <c r="A386" s="84" t="s">
        <v>2549</v>
      </c>
      <c r="B386" s="84" t="s">
        <v>3034</v>
      </c>
      <c r="C386" s="84">
        <v>3</v>
      </c>
      <c r="D386" s="122">
        <v>0.007231560894913941</v>
      </c>
      <c r="E386" s="122">
        <v>1.7745169657285496</v>
      </c>
      <c r="F386" s="84" t="s">
        <v>2399</v>
      </c>
      <c r="G386" s="84" t="b">
        <v>0</v>
      </c>
      <c r="H386" s="84" t="b">
        <v>0</v>
      </c>
      <c r="I386" s="84" t="b">
        <v>0</v>
      </c>
      <c r="J386" s="84" t="b">
        <v>0</v>
      </c>
      <c r="K386" s="84" t="b">
        <v>0</v>
      </c>
      <c r="L386" s="84" t="b">
        <v>0</v>
      </c>
    </row>
    <row r="387" spans="1:12" ht="15">
      <c r="A387" s="84" t="s">
        <v>3158</v>
      </c>
      <c r="B387" s="84" t="s">
        <v>3159</v>
      </c>
      <c r="C387" s="84">
        <v>3</v>
      </c>
      <c r="D387" s="122">
        <v>0.007231560894913941</v>
      </c>
      <c r="E387" s="122">
        <v>2.0755469613925306</v>
      </c>
      <c r="F387" s="84" t="s">
        <v>2399</v>
      </c>
      <c r="G387" s="84" t="b">
        <v>0</v>
      </c>
      <c r="H387" s="84" t="b">
        <v>0</v>
      </c>
      <c r="I387" s="84" t="b">
        <v>0</v>
      </c>
      <c r="J387" s="84" t="b">
        <v>0</v>
      </c>
      <c r="K387" s="84" t="b">
        <v>0</v>
      </c>
      <c r="L387" s="84" t="b">
        <v>0</v>
      </c>
    </row>
    <row r="388" spans="1:12" ht="15">
      <c r="A388" s="84" t="s">
        <v>3115</v>
      </c>
      <c r="B388" s="84" t="s">
        <v>3085</v>
      </c>
      <c r="C388" s="84">
        <v>3</v>
      </c>
      <c r="D388" s="122">
        <v>0.007231560894913941</v>
      </c>
      <c r="E388" s="122">
        <v>2.0755469613925306</v>
      </c>
      <c r="F388" s="84" t="s">
        <v>2399</v>
      </c>
      <c r="G388" s="84" t="b">
        <v>0</v>
      </c>
      <c r="H388" s="84" t="b">
        <v>0</v>
      </c>
      <c r="I388" s="84" t="b">
        <v>0</v>
      </c>
      <c r="J388" s="84" t="b">
        <v>0</v>
      </c>
      <c r="K388" s="84" t="b">
        <v>0</v>
      </c>
      <c r="L388" s="84" t="b">
        <v>0</v>
      </c>
    </row>
    <row r="389" spans="1:12" ht="15">
      <c r="A389" s="84" t="s">
        <v>3081</v>
      </c>
      <c r="B389" s="84" t="s">
        <v>610</v>
      </c>
      <c r="C389" s="84">
        <v>3</v>
      </c>
      <c r="D389" s="122">
        <v>0.007231560894913941</v>
      </c>
      <c r="E389" s="122">
        <v>1.1547282074401555</v>
      </c>
      <c r="F389" s="84" t="s">
        <v>2399</v>
      </c>
      <c r="G389" s="84" t="b">
        <v>0</v>
      </c>
      <c r="H389" s="84" t="b">
        <v>0</v>
      </c>
      <c r="I389" s="84" t="b">
        <v>0</v>
      </c>
      <c r="J389" s="84" t="b">
        <v>0</v>
      </c>
      <c r="K389" s="84" t="b">
        <v>0</v>
      </c>
      <c r="L389" s="84" t="b">
        <v>0</v>
      </c>
    </row>
    <row r="390" spans="1:12" ht="15">
      <c r="A390" s="84" t="s">
        <v>2546</v>
      </c>
      <c r="B390" s="84" t="s">
        <v>3136</v>
      </c>
      <c r="C390" s="84">
        <v>3</v>
      </c>
      <c r="D390" s="122">
        <v>0.007231560894913941</v>
      </c>
      <c r="E390" s="122">
        <v>1.511275530953968</v>
      </c>
      <c r="F390" s="84" t="s">
        <v>2399</v>
      </c>
      <c r="G390" s="84" t="b">
        <v>0</v>
      </c>
      <c r="H390" s="84" t="b">
        <v>0</v>
      </c>
      <c r="I390" s="84" t="b">
        <v>0</v>
      </c>
      <c r="J390" s="84" t="b">
        <v>0</v>
      </c>
      <c r="K390" s="84" t="b">
        <v>0</v>
      </c>
      <c r="L390" s="84" t="b">
        <v>0</v>
      </c>
    </row>
    <row r="391" spans="1:12" ht="15">
      <c r="A391" s="84" t="s">
        <v>3136</v>
      </c>
      <c r="B391" s="84" t="s">
        <v>3137</v>
      </c>
      <c r="C391" s="84">
        <v>3</v>
      </c>
      <c r="D391" s="122">
        <v>0.007231560894913941</v>
      </c>
      <c r="E391" s="122">
        <v>2.0755469613925306</v>
      </c>
      <c r="F391" s="84" t="s">
        <v>2399</v>
      </c>
      <c r="G391" s="84" t="b">
        <v>0</v>
      </c>
      <c r="H391" s="84" t="b">
        <v>0</v>
      </c>
      <c r="I391" s="84" t="b">
        <v>0</v>
      </c>
      <c r="J391" s="84" t="b">
        <v>0</v>
      </c>
      <c r="K391" s="84" t="b">
        <v>0</v>
      </c>
      <c r="L391" s="84" t="b">
        <v>0</v>
      </c>
    </row>
    <row r="392" spans="1:12" ht="15">
      <c r="A392" s="84" t="s">
        <v>3137</v>
      </c>
      <c r="B392" s="84" t="s">
        <v>3138</v>
      </c>
      <c r="C392" s="84">
        <v>3</v>
      </c>
      <c r="D392" s="122">
        <v>0.007231560894913941</v>
      </c>
      <c r="E392" s="122">
        <v>2.0755469613925306</v>
      </c>
      <c r="F392" s="84" t="s">
        <v>2399</v>
      </c>
      <c r="G392" s="84" t="b">
        <v>0</v>
      </c>
      <c r="H392" s="84" t="b">
        <v>0</v>
      </c>
      <c r="I392" s="84" t="b">
        <v>0</v>
      </c>
      <c r="J392" s="84" t="b">
        <v>0</v>
      </c>
      <c r="K392" s="84" t="b">
        <v>0</v>
      </c>
      <c r="L392" s="84" t="b">
        <v>0</v>
      </c>
    </row>
    <row r="393" spans="1:12" ht="15">
      <c r="A393" s="84" t="s">
        <v>3138</v>
      </c>
      <c r="B393" s="84" t="s">
        <v>370</v>
      </c>
      <c r="C393" s="84">
        <v>3</v>
      </c>
      <c r="D393" s="122">
        <v>0.007231560894913941</v>
      </c>
      <c r="E393" s="122">
        <v>1.950608224784231</v>
      </c>
      <c r="F393" s="84" t="s">
        <v>2399</v>
      </c>
      <c r="G393" s="84" t="b">
        <v>0</v>
      </c>
      <c r="H393" s="84" t="b">
        <v>0</v>
      </c>
      <c r="I393" s="84" t="b">
        <v>0</v>
      </c>
      <c r="J393" s="84" t="b">
        <v>0</v>
      </c>
      <c r="K393" s="84" t="b">
        <v>0</v>
      </c>
      <c r="L393" s="84" t="b">
        <v>0</v>
      </c>
    </row>
    <row r="394" spans="1:12" ht="15">
      <c r="A394" s="84" t="s">
        <v>3139</v>
      </c>
      <c r="B394" s="84" t="s">
        <v>3140</v>
      </c>
      <c r="C394" s="84">
        <v>3</v>
      </c>
      <c r="D394" s="122">
        <v>0.007231560894913941</v>
      </c>
      <c r="E394" s="122">
        <v>2.0755469613925306</v>
      </c>
      <c r="F394" s="84" t="s">
        <v>2399</v>
      </c>
      <c r="G394" s="84" t="b">
        <v>0</v>
      </c>
      <c r="H394" s="84" t="b">
        <v>0</v>
      </c>
      <c r="I394" s="84" t="b">
        <v>0</v>
      </c>
      <c r="J394" s="84" t="b">
        <v>0</v>
      </c>
      <c r="K394" s="84" t="b">
        <v>0</v>
      </c>
      <c r="L394" s="84" t="b">
        <v>0</v>
      </c>
    </row>
    <row r="395" spans="1:12" ht="15">
      <c r="A395" s="84" t="s">
        <v>3110</v>
      </c>
      <c r="B395" s="84" t="s">
        <v>3165</v>
      </c>
      <c r="C395" s="84">
        <v>2</v>
      </c>
      <c r="D395" s="122">
        <v>0.005742984361298725</v>
      </c>
      <c r="E395" s="122">
        <v>2.251638220448212</v>
      </c>
      <c r="F395" s="84" t="s">
        <v>2399</v>
      </c>
      <c r="G395" s="84" t="b">
        <v>0</v>
      </c>
      <c r="H395" s="84" t="b">
        <v>0</v>
      </c>
      <c r="I395" s="84" t="b">
        <v>0</v>
      </c>
      <c r="J395" s="84" t="b">
        <v>1</v>
      </c>
      <c r="K395" s="84" t="b">
        <v>0</v>
      </c>
      <c r="L395" s="84" t="b">
        <v>0</v>
      </c>
    </row>
    <row r="396" spans="1:12" ht="15">
      <c r="A396" s="84" t="s">
        <v>3165</v>
      </c>
      <c r="B396" s="84" t="s">
        <v>329</v>
      </c>
      <c r="C396" s="84">
        <v>2</v>
      </c>
      <c r="D396" s="122">
        <v>0.005742984361298725</v>
      </c>
      <c r="E396" s="122">
        <v>1.3765769570565118</v>
      </c>
      <c r="F396" s="84" t="s">
        <v>2399</v>
      </c>
      <c r="G396" s="84" t="b">
        <v>1</v>
      </c>
      <c r="H396" s="84" t="b">
        <v>0</v>
      </c>
      <c r="I396" s="84" t="b">
        <v>0</v>
      </c>
      <c r="J396" s="84" t="b">
        <v>0</v>
      </c>
      <c r="K396" s="84" t="b">
        <v>0</v>
      </c>
      <c r="L396" s="84" t="b">
        <v>0</v>
      </c>
    </row>
    <row r="397" spans="1:12" ht="15">
      <c r="A397" s="84" t="s">
        <v>329</v>
      </c>
      <c r="B397" s="84" t="s">
        <v>3166</v>
      </c>
      <c r="C397" s="84">
        <v>2</v>
      </c>
      <c r="D397" s="122">
        <v>0.005742984361298725</v>
      </c>
      <c r="E397" s="122">
        <v>1.251638220448212</v>
      </c>
      <c r="F397" s="84" t="s">
        <v>2399</v>
      </c>
      <c r="G397" s="84" t="b">
        <v>0</v>
      </c>
      <c r="H397" s="84" t="b">
        <v>0</v>
      </c>
      <c r="I397" s="84" t="b">
        <v>0</v>
      </c>
      <c r="J397" s="84" t="b">
        <v>1</v>
      </c>
      <c r="K397" s="84" t="b">
        <v>0</v>
      </c>
      <c r="L397" s="84" t="b">
        <v>0</v>
      </c>
    </row>
    <row r="398" spans="1:12" ht="15">
      <c r="A398" s="84" t="s">
        <v>3166</v>
      </c>
      <c r="B398" s="84" t="s">
        <v>3082</v>
      </c>
      <c r="C398" s="84">
        <v>2</v>
      </c>
      <c r="D398" s="122">
        <v>0.005742984361298725</v>
      </c>
      <c r="E398" s="122">
        <v>2.251638220448212</v>
      </c>
      <c r="F398" s="84" t="s">
        <v>2399</v>
      </c>
      <c r="G398" s="84" t="b">
        <v>1</v>
      </c>
      <c r="H398" s="84" t="b">
        <v>0</v>
      </c>
      <c r="I398" s="84" t="b">
        <v>0</v>
      </c>
      <c r="J398" s="84" t="b">
        <v>0</v>
      </c>
      <c r="K398" s="84" t="b">
        <v>0</v>
      </c>
      <c r="L398" s="84" t="b">
        <v>0</v>
      </c>
    </row>
    <row r="399" spans="1:12" ht="15">
      <c r="A399" s="84" t="s">
        <v>3082</v>
      </c>
      <c r="B399" s="84" t="s">
        <v>3167</v>
      </c>
      <c r="C399" s="84">
        <v>2</v>
      </c>
      <c r="D399" s="122">
        <v>0.005742984361298725</v>
      </c>
      <c r="E399" s="122">
        <v>2.251638220448212</v>
      </c>
      <c r="F399" s="84" t="s">
        <v>2399</v>
      </c>
      <c r="G399" s="84" t="b">
        <v>0</v>
      </c>
      <c r="H399" s="84" t="b">
        <v>0</v>
      </c>
      <c r="I399" s="84" t="b">
        <v>0</v>
      </c>
      <c r="J399" s="84" t="b">
        <v>0</v>
      </c>
      <c r="K399" s="84" t="b">
        <v>0</v>
      </c>
      <c r="L399" s="84" t="b">
        <v>0</v>
      </c>
    </row>
    <row r="400" spans="1:12" ht="15">
      <c r="A400" s="84" t="s">
        <v>3167</v>
      </c>
      <c r="B400" s="84" t="s">
        <v>2555</v>
      </c>
      <c r="C400" s="84">
        <v>2</v>
      </c>
      <c r="D400" s="122">
        <v>0.005742984361298725</v>
      </c>
      <c r="E400" s="122">
        <v>1.950608224784231</v>
      </c>
      <c r="F400" s="84" t="s">
        <v>2399</v>
      </c>
      <c r="G400" s="84" t="b">
        <v>0</v>
      </c>
      <c r="H400" s="84" t="b">
        <v>0</v>
      </c>
      <c r="I400" s="84" t="b">
        <v>0</v>
      </c>
      <c r="J400" s="84" t="b">
        <v>0</v>
      </c>
      <c r="K400" s="84" t="b">
        <v>0</v>
      </c>
      <c r="L400" s="84" t="b">
        <v>0</v>
      </c>
    </row>
    <row r="401" spans="1:12" ht="15">
      <c r="A401" s="84" t="s">
        <v>2555</v>
      </c>
      <c r="B401" s="84" t="s">
        <v>2539</v>
      </c>
      <c r="C401" s="84">
        <v>2</v>
      </c>
      <c r="D401" s="122">
        <v>0.005742984361298725</v>
      </c>
      <c r="E401" s="122">
        <v>1.6495782291202497</v>
      </c>
      <c r="F401" s="84" t="s">
        <v>2399</v>
      </c>
      <c r="G401" s="84" t="b">
        <v>0</v>
      </c>
      <c r="H401" s="84" t="b">
        <v>0</v>
      </c>
      <c r="I401" s="84" t="b">
        <v>0</v>
      </c>
      <c r="J401" s="84" t="b">
        <v>0</v>
      </c>
      <c r="K401" s="84" t="b">
        <v>0</v>
      </c>
      <c r="L401" s="84" t="b">
        <v>0</v>
      </c>
    </row>
    <row r="402" spans="1:12" ht="15">
      <c r="A402" s="84" t="s">
        <v>2539</v>
      </c>
      <c r="B402" s="84" t="s">
        <v>2549</v>
      </c>
      <c r="C402" s="84">
        <v>2</v>
      </c>
      <c r="D402" s="122">
        <v>0.005742984361298725</v>
      </c>
      <c r="E402" s="122">
        <v>1.4734869700645685</v>
      </c>
      <c r="F402" s="84" t="s">
        <v>2399</v>
      </c>
      <c r="G402" s="84" t="b">
        <v>0</v>
      </c>
      <c r="H402" s="84" t="b">
        <v>0</v>
      </c>
      <c r="I402" s="84" t="b">
        <v>0</v>
      </c>
      <c r="J402" s="84" t="b">
        <v>0</v>
      </c>
      <c r="K402" s="84" t="b">
        <v>0</v>
      </c>
      <c r="L402" s="84" t="b">
        <v>0</v>
      </c>
    </row>
    <row r="403" spans="1:12" ht="15">
      <c r="A403" s="84" t="s">
        <v>3151</v>
      </c>
      <c r="B403" s="84" t="s">
        <v>3276</v>
      </c>
      <c r="C403" s="84">
        <v>2</v>
      </c>
      <c r="D403" s="122">
        <v>0.005742984361298725</v>
      </c>
      <c r="E403" s="122">
        <v>2.251638220448212</v>
      </c>
      <c r="F403" s="84" t="s">
        <v>2399</v>
      </c>
      <c r="G403" s="84" t="b">
        <v>1</v>
      </c>
      <c r="H403" s="84" t="b">
        <v>0</v>
      </c>
      <c r="I403" s="84" t="b">
        <v>0</v>
      </c>
      <c r="J403" s="84" t="b">
        <v>0</v>
      </c>
      <c r="K403" s="84" t="b">
        <v>0</v>
      </c>
      <c r="L403" s="84" t="b">
        <v>0</v>
      </c>
    </row>
    <row r="404" spans="1:12" ht="15">
      <c r="A404" s="84" t="s">
        <v>3276</v>
      </c>
      <c r="B404" s="84" t="s">
        <v>3158</v>
      </c>
      <c r="C404" s="84">
        <v>2</v>
      </c>
      <c r="D404" s="122">
        <v>0.005742984361298725</v>
      </c>
      <c r="E404" s="122">
        <v>2.075546961392531</v>
      </c>
      <c r="F404" s="84" t="s">
        <v>2399</v>
      </c>
      <c r="G404" s="84" t="b">
        <v>0</v>
      </c>
      <c r="H404" s="84" t="b">
        <v>0</v>
      </c>
      <c r="I404" s="84" t="b">
        <v>0</v>
      </c>
      <c r="J404" s="84" t="b">
        <v>0</v>
      </c>
      <c r="K404" s="84" t="b">
        <v>0</v>
      </c>
      <c r="L404" s="84" t="b">
        <v>0</v>
      </c>
    </row>
    <row r="405" spans="1:12" ht="15">
      <c r="A405" s="84" t="s">
        <v>3159</v>
      </c>
      <c r="B405" s="84" t="s">
        <v>3160</v>
      </c>
      <c r="C405" s="84">
        <v>2</v>
      </c>
      <c r="D405" s="122">
        <v>0.005742984361298725</v>
      </c>
      <c r="E405" s="122">
        <v>1.8994557023368495</v>
      </c>
      <c r="F405" s="84" t="s">
        <v>2399</v>
      </c>
      <c r="G405" s="84" t="b">
        <v>0</v>
      </c>
      <c r="H405" s="84" t="b">
        <v>0</v>
      </c>
      <c r="I405" s="84" t="b">
        <v>0</v>
      </c>
      <c r="J405" s="84" t="b">
        <v>0</v>
      </c>
      <c r="K405" s="84" t="b">
        <v>0</v>
      </c>
      <c r="L405" s="84" t="b">
        <v>0</v>
      </c>
    </row>
    <row r="406" spans="1:12" ht="15">
      <c r="A406" s="84" t="s">
        <v>3160</v>
      </c>
      <c r="B406" s="84" t="s">
        <v>3277</v>
      </c>
      <c r="C406" s="84">
        <v>2</v>
      </c>
      <c r="D406" s="122">
        <v>0.005742984361298725</v>
      </c>
      <c r="E406" s="122">
        <v>2.075546961392531</v>
      </c>
      <c r="F406" s="84" t="s">
        <v>2399</v>
      </c>
      <c r="G406" s="84" t="b">
        <v>0</v>
      </c>
      <c r="H406" s="84" t="b">
        <v>0</v>
      </c>
      <c r="I406" s="84" t="b">
        <v>0</v>
      </c>
      <c r="J406" s="84" t="b">
        <v>0</v>
      </c>
      <c r="K406" s="84" t="b">
        <v>0</v>
      </c>
      <c r="L406" s="84" t="b">
        <v>0</v>
      </c>
    </row>
    <row r="407" spans="1:12" ht="15">
      <c r="A407" s="84" t="s">
        <v>3277</v>
      </c>
      <c r="B407" s="84" t="s">
        <v>3030</v>
      </c>
      <c r="C407" s="84">
        <v>2</v>
      </c>
      <c r="D407" s="122">
        <v>0.005742984361298725</v>
      </c>
      <c r="E407" s="122">
        <v>1.950608224784231</v>
      </c>
      <c r="F407" s="84" t="s">
        <v>2399</v>
      </c>
      <c r="G407" s="84" t="b">
        <v>0</v>
      </c>
      <c r="H407" s="84" t="b">
        <v>0</v>
      </c>
      <c r="I407" s="84" t="b">
        <v>0</v>
      </c>
      <c r="J407" s="84" t="b">
        <v>0</v>
      </c>
      <c r="K407" s="84" t="b">
        <v>0</v>
      </c>
      <c r="L407" s="84" t="b">
        <v>0</v>
      </c>
    </row>
    <row r="408" spans="1:12" ht="15">
      <c r="A408" s="84" t="s">
        <v>3030</v>
      </c>
      <c r="B408" s="84" t="s">
        <v>2537</v>
      </c>
      <c r="C408" s="84">
        <v>2</v>
      </c>
      <c r="D408" s="122">
        <v>0.005742984361298725</v>
      </c>
      <c r="E408" s="122">
        <v>1.4734869700645685</v>
      </c>
      <c r="F408" s="84" t="s">
        <v>2399</v>
      </c>
      <c r="G408" s="84" t="b">
        <v>0</v>
      </c>
      <c r="H408" s="84" t="b">
        <v>0</v>
      </c>
      <c r="I408" s="84" t="b">
        <v>0</v>
      </c>
      <c r="J408" s="84" t="b">
        <v>0</v>
      </c>
      <c r="K408" s="84" t="b">
        <v>0</v>
      </c>
      <c r="L408" s="84" t="b">
        <v>0</v>
      </c>
    </row>
    <row r="409" spans="1:12" ht="15">
      <c r="A409" s="84" t="s">
        <v>2538</v>
      </c>
      <c r="B409" s="84" t="s">
        <v>3040</v>
      </c>
      <c r="C409" s="84">
        <v>2</v>
      </c>
      <c r="D409" s="122">
        <v>0.005742984361298725</v>
      </c>
      <c r="E409" s="122">
        <v>1.950608224784231</v>
      </c>
      <c r="F409" s="84" t="s">
        <v>2399</v>
      </c>
      <c r="G409" s="84" t="b">
        <v>0</v>
      </c>
      <c r="H409" s="84" t="b">
        <v>0</v>
      </c>
      <c r="I409" s="84" t="b">
        <v>0</v>
      </c>
      <c r="J409" s="84" t="b">
        <v>0</v>
      </c>
      <c r="K409" s="84" t="b">
        <v>0</v>
      </c>
      <c r="L409" s="84" t="b">
        <v>0</v>
      </c>
    </row>
    <row r="410" spans="1:12" ht="15">
      <c r="A410" s="84" t="s">
        <v>3040</v>
      </c>
      <c r="B410" s="84" t="s">
        <v>2549</v>
      </c>
      <c r="C410" s="84">
        <v>2</v>
      </c>
      <c r="D410" s="122">
        <v>0.005742984361298725</v>
      </c>
      <c r="E410" s="122">
        <v>1.7745169657285496</v>
      </c>
      <c r="F410" s="84" t="s">
        <v>2399</v>
      </c>
      <c r="G410" s="84" t="b">
        <v>0</v>
      </c>
      <c r="H410" s="84" t="b">
        <v>0</v>
      </c>
      <c r="I410" s="84" t="b">
        <v>0</v>
      </c>
      <c r="J410" s="84" t="b">
        <v>0</v>
      </c>
      <c r="K410" s="84" t="b">
        <v>0</v>
      </c>
      <c r="L410" s="84" t="b">
        <v>0</v>
      </c>
    </row>
    <row r="411" spans="1:12" ht="15">
      <c r="A411" s="84" t="s">
        <v>2549</v>
      </c>
      <c r="B411" s="84" t="s">
        <v>3132</v>
      </c>
      <c r="C411" s="84">
        <v>2</v>
      </c>
      <c r="D411" s="122">
        <v>0.005742984361298725</v>
      </c>
      <c r="E411" s="122">
        <v>1.7745169657285496</v>
      </c>
      <c r="F411" s="84" t="s">
        <v>2399</v>
      </c>
      <c r="G411" s="84" t="b">
        <v>0</v>
      </c>
      <c r="H411" s="84" t="b">
        <v>0</v>
      </c>
      <c r="I411" s="84" t="b">
        <v>0</v>
      </c>
      <c r="J411" s="84" t="b">
        <v>0</v>
      </c>
      <c r="K411" s="84" t="b">
        <v>0</v>
      </c>
      <c r="L411" s="84" t="b">
        <v>0</v>
      </c>
    </row>
    <row r="412" spans="1:12" ht="15">
      <c r="A412" s="84" t="s">
        <v>3083</v>
      </c>
      <c r="B412" s="84" t="s">
        <v>3041</v>
      </c>
      <c r="C412" s="84">
        <v>2</v>
      </c>
      <c r="D412" s="122">
        <v>0.005742984361298725</v>
      </c>
      <c r="E412" s="122">
        <v>2.251638220448212</v>
      </c>
      <c r="F412" s="84" t="s">
        <v>2399</v>
      </c>
      <c r="G412" s="84" t="b">
        <v>0</v>
      </c>
      <c r="H412" s="84" t="b">
        <v>0</v>
      </c>
      <c r="I412" s="84" t="b">
        <v>0</v>
      </c>
      <c r="J412" s="84" t="b">
        <v>0</v>
      </c>
      <c r="K412" s="84" t="b">
        <v>0</v>
      </c>
      <c r="L412" s="84" t="b">
        <v>0</v>
      </c>
    </row>
    <row r="413" spans="1:12" ht="15">
      <c r="A413" s="84" t="s">
        <v>3084</v>
      </c>
      <c r="B413" s="84" t="s">
        <v>3063</v>
      </c>
      <c r="C413" s="84">
        <v>2</v>
      </c>
      <c r="D413" s="122">
        <v>0.005742984361298725</v>
      </c>
      <c r="E413" s="122">
        <v>1.677606952720493</v>
      </c>
      <c r="F413" s="84" t="s">
        <v>2399</v>
      </c>
      <c r="G413" s="84" t="b">
        <v>0</v>
      </c>
      <c r="H413" s="84" t="b">
        <v>0</v>
      </c>
      <c r="I413" s="84" t="b">
        <v>0</v>
      </c>
      <c r="J413" s="84" t="b">
        <v>0</v>
      </c>
      <c r="K413" s="84" t="b">
        <v>0</v>
      </c>
      <c r="L413" s="84" t="b">
        <v>0</v>
      </c>
    </row>
    <row r="414" spans="1:12" ht="15">
      <c r="A414" s="84" t="s">
        <v>2550</v>
      </c>
      <c r="B414" s="84" t="s">
        <v>3074</v>
      </c>
      <c r="C414" s="84">
        <v>2</v>
      </c>
      <c r="D414" s="122">
        <v>0.005742984361298725</v>
      </c>
      <c r="E414" s="122">
        <v>1.5984257066728682</v>
      </c>
      <c r="F414" s="84" t="s">
        <v>2399</v>
      </c>
      <c r="G414" s="84" t="b">
        <v>0</v>
      </c>
      <c r="H414" s="84" t="b">
        <v>0</v>
      </c>
      <c r="I414" s="84" t="b">
        <v>0</v>
      </c>
      <c r="J414" s="84" t="b">
        <v>0</v>
      </c>
      <c r="K414" s="84" t="b">
        <v>0</v>
      </c>
      <c r="L414" s="84" t="b">
        <v>0</v>
      </c>
    </row>
    <row r="415" spans="1:12" ht="15">
      <c r="A415" s="84" t="s">
        <v>3074</v>
      </c>
      <c r="B415" s="84" t="s">
        <v>3274</v>
      </c>
      <c r="C415" s="84">
        <v>2</v>
      </c>
      <c r="D415" s="122">
        <v>0.005742984361298725</v>
      </c>
      <c r="E415" s="122">
        <v>2.075546961392531</v>
      </c>
      <c r="F415" s="84" t="s">
        <v>2399</v>
      </c>
      <c r="G415" s="84" t="b">
        <v>0</v>
      </c>
      <c r="H415" s="84" t="b">
        <v>0</v>
      </c>
      <c r="I415" s="84" t="b">
        <v>0</v>
      </c>
      <c r="J415" s="84" t="b">
        <v>0</v>
      </c>
      <c r="K415" s="84" t="b">
        <v>0</v>
      </c>
      <c r="L415" s="84" t="b">
        <v>0</v>
      </c>
    </row>
    <row r="416" spans="1:12" ht="15">
      <c r="A416" s="84" t="s">
        <v>3234</v>
      </c>
      <c r="B416" s="84" t="s">
        <v>3235</v>
      </c>
      <c r="C416" s="84">
        <v>2</v>
      </c>
      <c r="D416" s="122">
        <v>0.005742984361298725</v>
      </c>
      <c r="E416" s="122">
        <v>2.251638220448212</v>
      </c>
      <c r="F416" s="84" t="s">
        <v>2399</v>
      </c>
      <c r="G416" s="84" t="b">
        <v>0</v>
      </c>
      <c r="H416" s="84" t="b">
        <v>0</v>
      </c>
      <c r="I416" s="84" t="b">
        <v>0</v>
      </c>
      <c r="J416" s="84" t="b">
        <v>1</v>
      </c>
      <c r="K416" s="84" t="b">
        <v>0</v>
      </c>
      <c r="L416" s="84" t="b">
        <v>0</v>
      </c>
    </row>
    <row r="417" spans="1:12" ht="15">
      <c r="A417" s="84" t="s">
        <v>3126</v>
      </c>
      <c r="B417" s="84" t="s">
        <v>3142</v>
      </c>
      <c r="C417" s="84">
        <v>2</v>
      </c>
      <c r="D417" s="122">
        <v>0.005742984361298725</v>
      </c>
      <c r="E417" s="122">
        <v>2.075546961392531</v>
      </c>
      <c r="F417" s="84" t="s">
        <v>2399</v>
      </c>
      <c r="G417" s="84" t="b">
        <v>0</v>
      </c>
      <c r="H417" s="84" t="b">
        <v>0</v>
      </c>
      <c r="I417" s="84" t="b">
        <v>0</v>
      </c>
      <c r="J417" s="84" t="b">
        <v>0</v>
      </c>
      <c r="K417" s="84" t="b">
        <v>0</v>
      </c>
      <c r="L417" s="84" t="b">
        <v>0</v>
      </c>
    </row>
    <row r="418" spans="1:12" ht="15">
      <c r="A418" s="84" t="s">
        <v>2550</v>
      </c>
      <c r="B418" s="84" t="s">
        <v>3233</v>
      </c>
      <c r="C418" s="84">
        <v>2</v>
      </c>
      <c r="D418" s="122">
        <v>0.007319057637026376</v>
      </c>
      <c r="E418" s="122">
        <v>1.7745169657285496</v>
      </c>
      <c r="F418" s="84" t="s">
        <v>2399</v>
      </c>
      <c r="G418" s="84" t="b">
        <v>0</v>
      </c>
      <c r="H418" s="84" t="b">
        <v>0</v>
      </c>
      <c r="I418" s="84" t="b">
        <v>0</v>
      </c>
      <c r="J418" s="84" t="b">
        <v>0</v>
      </c>
      <c r="K418" s="84" t="b">
        <v>0</v>
      </c>
      <c r="L418" s="84" t="b">
        <v>0</v>
      </c>
    </row>
    <row r="419" spans="1:12" ht="15">
      <c r="A419" s="84" t="s">
        <v>3230</v>
      </c>
      <c r="B419" s="84" t="s">
        <v>351</v>
      </c>
      <c r="C419" s="84">
        <v>2</v>
      </c>
      <c r="D419" s="122">
        <v>0.005742984361298725</v>
      </c>
      <c r="E419" s="122">
        <v>1.5984257066728682</v>
      </c>
      <c r="F419" s="84" t="s">
        <v>2399</v>
      </c>
      <c r="G419" s="84" t="b">
        <v>0</v>
      </c>
      <c r="H419" s="84" t="b">
        <v>0</v>
      </c>
      <c r="I419" s="84" t="b">
        <v>0</v>
      </c>
      <c r="J419" s="84" t="b">
        <v>0</v>
      </c>
      <c r="K419" s="84" t="b">
        <v>0</v>
      </c>
      <c r="L419" s="84" t="b">
        <v>0</v>
      </c>
    </row>
    <row r="420" spans="1:12" ht="15">
      <c r="A420" s="84" t="s">
        <v>370</v>
      </c>
      <c r="B420" s="84" t="s">
        <v>3231</v>
      </c>
      <c r="C420" s="84">
        <v>2</v>
      </c>
      <c r="D420" s="122">
        <v>0.005742984361298725</v>
      </c>
      <c r="E420" s="122">
        <v>1.950608224784231</v>
      </c>
      <c r="F420" s="84" t="s">
        <v>2399</v>
      </c>
      <c r="G420" s="84" t="b">
        <v>0</v>
      </c>
      <c r="H420" s="84" t="b">
        <v>0</v>
      </c>
      <c r="I420" s="84" t="b">
        <v>0</v>
      </c>
      <c r="J420" s="84" t="b">
        <v>0</v>
      </c>
      <c r="K420" s="84" t="b">
        <v>0</v>
      </c>
      <c r="L420" s="84" t="b">
        <v>0</v>
      </c>
    </row>
    <row r="421" spans="1:12" ht="15">
      <c r="A421" s="84" t="s">
        <v>3231</v>
      </c>
      <c r="B421" s="84" t="s">
        <v>3139</v>
      </c>
      <c r="C421" s="84">
        <v>2</v>
      </c>
      <c r="D421" s="122">
        <v>0.005742984361298725</v>
      </c>
      <c r="E421" s="122">
        <v>2.075546961392531</v>
      </c>
      <c r="F421" s="84" t="s">
        <v>2399</v>
      </c>
      <c r="G421" s="84" t="b">
        <v>0</v>
      </c>
      <c r="H421" s="84" t="b">
        <v>0</v>
      </c>
      <c r="I421" s="84" t="b">
        <v>0</v>
      </c>
      <c r="J421" s="84" t="b">
        <v>0</v>
      </c>
      <c r="K421" s="84" t="b">
        <v>0</v>
      </c>
      <c r="L421" s="84" t="b">
        <v>0</v>
      </c>
    </row>
    <row r="422" spans="1:12" ht="15">
      <c r="A422" s="84" t="s">
        <v>3140</v>
      </c>
      <c r="B422" s="84" t="s">
        <v>3094</v>
      </c>
      <c r="C422" s="84">
        <v>2</v>
      </c>
      <c r="D422" s="122">
        <v>0.005742984361298725</v>
      </c>
      <c r="E422" s="122">
        <v>2.075546961392531</v>
      </c>
      <c r="F422" s="84" t="s">
        <v>2399</v>
      </c>
      <c r="G422" s="84" t="b">
        <v>0</v>
      </c>
      <c r="H422" s="84" t="b">
        <v>0</v>
      </c>
      <c r="I422" s="84" t="b">
        <v>0</v>
      </c>
      <c r="J422" s="84" t="b">
        <v>0</v>
      </c>
      <c r="K422" s="84" t="b">
        <v>0</v>
      </c>
      <c r="L422" s="84" t="b">
        <v>0</v>
      </c>
    </row>
    <row r="423" spans="1:12" ht="15">
      <c r="A423" s="84" t="s">
        <v>3094</v>
      </c>
      <c r="B423" s="84" t="s">
        <v>3141</v>
      </c>
      <c r="C423" s="84">
        <v>2</v>
      </c>
      <c r="D423" s="122">
        <v>0.005742984361298725</v>
      </c>
      <c r="E423" s="122">
        <v>2.075546961392531</v>
      </c>
      <c r="F423" s="84" t="s">
        <v>2399</v>
      </c>
      <c r="G423" s="84" t="b">
        <v>0</v>
      </c>
      <c r="H423" s="84" t="b">
        <v>0</v>
      </c>
      <c r="I423" s="84" t="b">
        <v>0</v>
      </c>
      <c r="J423" s="84" t="b">
        <v>0</v>
      </c>
      <c r="K423" s="84" t="b">
        <v>0</v>
      </c>
      <c r="L423" s="84" t="b">
        <v>0</v>
      </c>
    </row>
    <row r="424" spans="1:12" ht="15">
      <c r="A424" s="84" t="s">
        <v>3141</v>
      </c>
      <c r="B424" s="84" t="s">
        <v>610</v>
      </c>
      <c r="C424" s="84">
        <v>2</v>
      </c>
      <c r="D424" s="122">
        <v>0.005742984361298725</v>
      </c>
      <c r="E424" s="122">
        <v>1.2004856980008307</v>
      </c>
      <c r="F424" s="84" t="s">
        <v>2399</v>
      </c>
      <c r="G424" s="84" t="b">
        <v>0</v>
      </c>
      <c r="H424" s="84" t="b">
        <v>0</v>
      </c>
      <c r="I424" s="84" t="b">
        <v>0</v>
      </c>
      <c r="J424" s="84" t="b">
        <v>0</v>
      </c>
      <c r="K424" s="84" t="b">
        <v>0</v>
      </c>
      <c r="L424" s="84" t="b">
        <v>0</v>
      </c>
    </row>
    <row r="425" spans="1:12" ht="15">
      <c r="A425" s="84" t="s">
        <v>2537</v>
      </c>
      <c r="B425" s="84" t="s">
        <v>2539</v>
      </c>
      <c r="C425" s="84">
        <v>2</v>
      </c>
      <c r="D425" s="122">
        <v>0.005742984361298725</v>
      </c>
      <c r="E425" s="122">
        <v>1.4734869700645685</v>
      </c>
      <c r="F425" s="84" t="s">
        <v>2399</v>
      </c>
      <c r="G425" s="84" t="b">
        <v>0</v>
      </c>
      <c r="H425" s="84" t="b">
        <v>0</v>
      </c>
      <c r="I425" s="84" t="b">
        <v>0</v>
      </c>
      <c r="J425" s="84" t="b">
        <v>0</v>
      </c>
      <c r="K425" s="84" t="b">
        <v>0</v>
      </c>
      <c r="L425" s="84" t="b">
        <v>0</v>
      </c>
    </row>
    <row r="426" spans="1:12" ht="15">
      <c r="A426" s="84" t="s">
        <v>2505</v>
      </c>
      <c r="B426" s="84" t="s">
        <v>2552</v>
      </c>
      <c r="C426" s="84">
        <v>5</v>
      </c>
      <c r="D426" s="122">
        <v>0.007791648630782355</v>
      </c>
      <c r="E426" s="122">
        <v>1.0293837776852097</v>
      </c>
      <c r="F426" s="84" t="s">
        <v>2400</v>
      </c>
      <c r="G426" s="84" t="b">
        <v>0</v>
      </c>
      <c r="H426" s="84" t="b">
        <v>0</v>
      </c>
      <c r="I426" s="84" t="b">
        <v>0</v>
      </c>
      <c r="J426" s="84" t="b">
        <v>0</v>
      </c>
      <c r="K426" s="84" t="b">
        <v>0</v>
      </c>
      <c r="L426" s="84" t="b">
        <v>0</v>
      </c>
    </row>
    <row r="427" spans="1:12" ht="15">
      <c r="A427" s="84" t="s">
        <v>354</v>
      </c>
      <c r="B427" s="84" t="s">
        <v>353</v>
      </c>
      <c r="C427" s="84">
        <v>4</v>
      </c>
      <c r="D427" s="122">
        <v>0.0062333189046258845</v>
      </c>
      <c r="E427" s="122">
        <v>1.4273237863572472</v>
      </c>
      <c r="F427" s="84" t="s">
        <v>2400</v>
      </c>
      <c r="G427" s="84" t="b">
        <v>0</v>
      </c>
      <c r="H427" s="84" t="b">
        <v>0</v>
      </c>
      <c r="I427" s="84" t="b">
        <v>0</v>
      </c>
      <c r="J427" s="84" t="b">
        <v>0</v>
      </c>
      <c r="K427" s="84" t="b">
        <v>0</v>
      </c>
      <c r="L427" s="84" t="b">
        <v>0</v>
      </c>
    </row>
    <row r="428" spans="1:12" ht="15">
      <c r="A428" s="84" t="s">
        <v>353</v>
      </c>
      <c r="B428" s="84" t="s">
        <v>352</v>
      </c>
      <c r="C428" s="84">
        <v>4</v>
      </c>
      <c r="D428" s="122">
        <v>0.0062333189046258845</v>
      </c>
      <c r="E428" s="122">
        <v>1.4273237863572472</v>
      </c>
      <c r="F428" s="84" t="s">
        <v>2400</v>
      </c>
      <c r="G428" s="84" t="b">
        <v>0</v>
      </c>
      <c r="H428" s="84" t="b">
        <v>0</v>
      </c>
      <c r="I428" s="84" t="b">
        <v>0</v>
      </c>
      <c r="J428" s="84" t="b">
        <v>0</v>
      </c>
      <c r="K428" s="84" t="b">
        <v>0</v>
      </c>
      <c r="L428" s="84" t="b">
        <v>0</v>
      </c>
    </row>
    <row r="429" spans="1:12" ht="15">
      <c r="A429" s="84" t="s">
        <v>352</v>
      </c>
      <c r="B429" s="84" t="s">
        <v>2553</v>
      </c>
      <c r="C429" s="84">
        <v>4</v>
      </c>
      <c r="D429" s="122">
        <v>0.0062333189046258845</v>
      </c>
      <c r="E429" s="122">
        <v>1.4273237863572472</v>
      </c>
      <c r="F429" s="84" t="s">
        <v>2400</v>
      </c>
      <c r="G429" s="84" t="b">
        <v>0</v>
      </c>
      <c r="H429" s="84" t="b">
        <v>0</v>
      </c>
      <c r="I429" s="84" t="b">
        <v>0</v>
      </c>
      <c r="J429" s="84" t="b">
        <v>1</v>
      </c>
      <c r="K429" s="84" t="b">
        <v>0</v>
      </c>
      <c r="L429" s="84" t="b">
        <v>0</v>
      </c>
    </row>
    <row r="430" spans="1:12" ht="15">
      <c r="A430" s="84" t="s">
        <v>2553</v>
      </c>
      <c r="B430" s="84" t="s">
        <v>262</v>
      </c>
      <c r="C430" s="84">
        <v>4</v>
      </c>
      <c r="D430" s="122">
        <v>0.0062333189046258845</v>
      </c>
      <c r="E430" s="122">
        <v>1.4273237863572472</v>
      </c>
      <c r="F430" s="84" t="s">
        <v>2400</v>
      </c>
      <c r="G430" s="84" t="b">
        <v>1</v>
      </c>
      <c r="H430" s="84" t="b">
        <v>0</v>
      </c>
      <c r="I430" s="84" t="b">
        <v>0</v>
      </c>
      <c r="J430" s="84" t="b">
        <v>0</v>
      </c>
      <c r="K430" s="84" t="b">
        <v>0</v>
      </c>
      <c r="L430" s="84" t="b">
        <v>0</v>
      </c>
    </row>
    <row r="431" spans="1:12" ht="15">
      <c r="A431" s="84" t="s">
        <v>262</v>
      </c>
      <c r="B431" s="84" t="s">
        <v>2554</v>
      </c>
      <c r="C431" s="84">
        <v>4</v>
      </c>
      <c r="D431" s="122">
        <v>0.0062333189046258845</v>
      </c>
      <c r="E431" s="122">
        <v>1.330413773349191</v>
      </c>
      <c r="F431" s="84" t="s">
        <v>2400</v>
      </c>
      <c r="G431" s="84" t="b">
        <v>0</v>
      </c>
      <c r="H431" s="84" t="b">
        <v>0</v>
      </c>
      <c r="I431" s="84" t="b">
        <v>0</v>
      </c>
      <c r="J431" s="84" t="b">
        <v>0</v>
      </c>
      <c r="K431" s="84" t="b">
        <v>0</v>
      </c>
      <c r="L431" s="84" t="b">
        <v>0</v>
      </c>
    </row>
    <row r="432" spans="1:12" ht="15">
      <c r="A432" s="84" t="s">
        <v>2554</v>
      </c>
      <c r="B432" s="84" t="s">
        <v>2555</v>
      </c>
      <c r="C432" s="84">
        <v>4</v>
      </c>
      <c r="D432" s="122">
        <v>0.0062333189046258845</v>
      </c>
      <c r="E432" s="122">
        <v>1.4273237863572472</v>
      </c>
      <c r="F432" s="84" t="s">
        <v>2400</v>
      </c>
      <c r="G432" s="84" t="b">
        <v>0</v>
      </c>
      <c r="H432" s="84" t="b">
        <v>0</v>
      </c>
      <c r="I432" s="84" t="b">
        <v>0</v>
      </c>
      <c r="J432" s="84" t="b">
        <v>0</v>
      </c>
      <c r="K432" s="84" t="b">
        <v>0</v>
      </c>
      <c r="L432" s="84" t="b">
        <v>0</v>
      </c>
    </row>
    <row r="433" spans="1:12" ht="15">
      <c r="A433" s="84" t="s">
        <v>2555</v>
      </c>
      <c r="B433" s="84" t="s">
        <v>3097</v>
      </c>
      <c r="C433" s="84">
        <v>4</v>
      </c>
      <c r="D433" s="122">
        <v>0.0062333189046258845</v>
      </c>
      <c r="E433" s="122">
        <v>1.4273237863572472</v>
      </c>
      <c r="F433" s="84" t="s">
        <v>2400</v>
      </c>
      <c r="G433" s="84" t="b">
        <v>0</v>
      </c>
      <c r="H433" s="84" t="b">
        <v>0</v>
      </c>
      <c r="I433" s="84" t="b">
        <v>0</v>
      </c>
      <c r="J433" s="84" t="b">
        <v>0</v>
      </c>
      <c r="K433" s="84" t="b">
        <v>0</v>
      </c>
      <c r="L433" s="84" t="b">
        <v>0</v>
      </c>
    </row>
    <row r="434" spans="1:12" ht="15">
      <c r="A434" s="84" t="s">
        <v>3097</v>
      </c>
      <c r="B434" s="84" t="s">
        <v>2505</v>
      </c>
      <c r="C434" s="84">
        <v>4</v>
      </c>
      <c r="D434" s="122">
        <v>0.0062333189046258845</v>
      </c>
      <c r="E434" s="122">
        <v>1.0751412682458847</v>
      </c>
      <c r="F434" s="84" t="s">
        <v>2400</v>
      </c>
      <c r="G434" s="84" t="b">
        <v>0</v>
      </c>
      <c r="H434" s="84" t="b">
        <v>0</v>
      </c>
      <c r="I434" s="84" t="b">
        <v>0</v>
      </c>
      <c r="J434" s="84" t="b">
        <v>0</v>
      </c>
      <c r="K434" s="84" t="b">
        <v>0</v>
      </c>
      <c r="L434" s="84" t="b">
        <v>0</v>
      </c>
    </row>
    <row r="435" spans="1:12" ht="15">
      <c r="A435" s="84" t="s">
        <v>2552</v>
      </c>
      <c r="B435" s="84" t="s">
        <v>2541</v>
      </c>
      <c r="C435" s="84">
        <v>4</v>
      </c>
      <c r="D435" s="122">
        <v>0.0062333189046258845</v>
      </c>
      <c r="E435" s="122">
        <v>1.2335037603411345</v>
      </c>
      <c r="F435" s="84" t="s">
        <v>2400</v>
      </c>
      <c r="G435" s="84" t="b">
        <v>0</v>
      </c>
      <c r="H435" s="84" t="b">
        <v>0</v>
      </c>
      <c r="I435" s="84" t="b">
        <v>0</v>
      </c>
      <c r="J435" s="84" t="b">
        <v>0</v>
      </c>
      <c r="K435" s="84" t="b">
        <v>1</v>
      </c>
      <c r="L435" s="84" t="b">
        <v>0</v>
      </c>
    </row>
    <row r="436" spans="1:12" ht="15">
      <c r="A436" s="84" t="s">
        <v>2541</v>
      </c>
      <c r="B436" s="84" t="s">
        <v>3042</v>
      </c>
      <c r="C436" s="84">
        <v>4</v>
      </c>
      <c r="D436" s="122">
        <v>0.0062333189046258845</v>
      </c>
      <c r="E436" s="122">
        <v>1.4273237863572472</v>
      </c>
      <c r="F436" s="84" t="s">
        <v>2400</v>
      </c>
      <c r="G436" s="84" t="b">
        <v>0</v>
      </c>
      <c r="H436" s="84" t="b">
        <v>1</v>
      </c>
      <c r="I436" s="84" t="b">
        <v>0</v>
      </c>
      <c r="J436" s="84" t="b">
        <v>0</v>
      </c>
      <c r="K436" s="84" t="b">
        <v>0</v>
      </c>
      <c r="L436" s="84" t="b">
        <v>0</v>
      </c>
    </row>
    <row r="437" spans="1:12" ht="15">
      <c r="A437" s="84" t="s">
        <v>2505</v>
      </c>
      <c r="B437" s="84" t="s">
        <v>3033</v>
      </c>
      <c r="C437" s="84">
        <v>4</v>
      </c>
      <c r="D437" s="122">
        <v>0.016889247954678315</v>
      </c>
      <c r="E437" s="122">
        <v>1.0293837776852097</v>
      </c>
      <c r="F437" s="84" t="s">
        <v>2400</v>
      </c>
      <c r="G437" s="84" t="b">
        <v>0</v>
      </c>
      <c r="H437" s="84" t="b">
        <v>0</v>
      </c>
      <c r="I437" s="84" t="b">
        <v>0</v>
      </c>
      <c r="J437" s="84" t="b">
        <v>0</v>
      </c>
      <c r="K437" s="84" t="b">
        <v>0</v>
      </c>
      <c r="L437" s="84" t="b">
        <v>0</v>
      </c>
    </row>
    <row r="438" spans="1:12" ht="15">
      <c r="A438" s="84" t="s">
        <v>263</v>
      </c>
      <c r="B438" s="84" t="s">
        <v>354</v>
      </c>
      <c r="C438" s="84">
        <v>3</v>
      </c>
      <c r="D438" s="122">
        <v>0.007991946787539323</v>
      </c>
      <c r="E438" s="122">
        <v>1.5522625229655473</v>
      </c>
      <c r="F438" s="84" t="s">
        <v>2400</v>
      </c>
      <c r="G438" s="84" t="b">
        <v>0</v>
      </c>
      <c r="H438" s="84" t="b">
        <v>0</v>
      </c>
      <c r="I438" s="84" t="b">
        <v>0</v>
      </c>
      <c r="J438" s="84" t="b">
        <v>0</v>
      </c>
      <c r="K438" s="84" t="b">
        <v>0</v>
      </c>
      <c r="L438" s="84" t="b">
        <v>0</v>
      </c>
    </row>
    <row r="439" spans="1:12" ht="15">
      <c r="A439" s="84" t="s">
        <v>3033</v>
      </c>
      <c r="B439" s="84" t="s">
        <v>2582</v>
      </c>
      <c r="C439" s="84">
        <v>2</v>
      </c>
      <c r="D439" s="122">
        <v>0.008444623977339158</v>
      </c>
      <c r="E439" s="122">
        <v>1.4273237863572472</v>
      </c>
      <c r="F439" s="84" t="s">
        <v>2400</v>
      </c>
      <c r="G439" s="84" t="b">
        <v>0</v>
      </c>
      <c r="H439" s="84" t="b">
        <v>0</v>
      </c>
      <c r="I439" s="84" t="b">
        <v>0</v>
      </c>
      <c r="J439" s="84" t="b">
        <v>0</v>
      </c>
      <c r="K439" s="84" t="b">
        <v>1</v>
      </c>
      <c r="L439" s="84" t="b">
        <v>0</v>
      </c>
    </row>
    <row r="440" spans="1:12" ht="15">
      <c r="A440" s="84" t="s">
        <v>2582</v>
      </c>
      <c r="B440" s="84" t="s">
        <v>3144</v>
      </c>
      <c r="C440" s="84">
        <v>2</v>
      </c>
      <c r="D440" s="122">
        <v>0.008444623977339158</v>
      </c>
      <c r="E440" s="122">
        <v>1.7283537820212285</v>
      </c>
      <c r="F440" s="84" t="s">
        <v>2400</v>
      </c>
      <c r="G440" s="84" t="b">
        <v>0</v>
      </c>
      <c r="H440" s="84" t="b">
        <v>1</v>
      </c>
      <c r="I440" s="84" t="b">
        <v>0</v>
      </c>
      <c r="J440" s="84" t="b">
        <v>0</v>
      </c>
      <c r="K440" s="84" t="b">
        <v>0</v>
      </c>
      <c r="L440" s="84" t="b">
        <v>0</v>
      </c>
    </row>
    <row r="441" spans="1:12" ht="15">
      <c r="A441" s="84" t="s">
        <v>3144</v>
      </c>
      <c r="B441" s="84" t="s">
        <v>3248</v>
      </c>
      <c r="C441" s="84">
        <v>2</v>
      </c>
      <c r="D441" s="122">
        <v>0.008444623977339158</v>
      </c>
      <c r="E441" s="122">
        <v>1.7283537820212285</v>
      </c>
      <c r="F441" s="84" t="s">
        <v>2400</v>
      </c>
      <c r="G441" s="84" t="b">
        <v>0</v>
      </c>
      <c r="H441" s="84" t="b">
        <v>0</v>
      </c>
      <c r="I441" s="84" t="b">
        <v>0</v>
      </c>
      <c r="J441" s="84" t="b">
        <v>0</v>
      </c>
      <c r="K441" s="84" t="b">
        <v>0</v>
      </c>
      <c r="L441" s="84" t="b">
        <v>0</v>
      </c>
    </row>
    <row r="442" spans="1:12" ht="15">
      <c r="A442" s="84" t="s">
        <v>3248</v>
      </c>
      <c r="B442" s="84" t="s">
        <v>3249</v>
      </c>
      <c r="C442" s="84">
        <v>2</v>
      </c>
      <c r="D442" s="122">
        <v>0.008444623977339158</v>
      </c>
      <c r="E442" s="122">
        <v>1.7283537820212285</v>
      </c>
      <c r="F442" s="84" t="s">
        <v>2400</v>
      </c>
      <c r="G442" s="84" t="b">
        <v>0</v>
      </c>
      <c r="H442" s="84" t="b">
        <v>0</v>
      </c>
      <c r="I442" s="84" t="b">
        <v>0</v>
      </c>
      <c r="J442" s="84" t="b">
        <v>0</v>
      </c>
      <c r="K442" s="84" t="b">
        <v>0</v>
      </c>
      <c r="L442" s="84" t="b">
        <v>0</v>
      </c>
    </row>
    <row r="443" spans="1:12" ht="15">
      <c r="A443" s="84" t="s">
        <v>3249</v>
      </c>
      <c r="B443" s="84" t="s">
        <v>3143</v>
      </c>
      <c r="C443" s="84">
        <v>2</v>
      </c>
      <c r="D443" s="122">
        <v>0.008444623977339158</v>
      </c>
      <c r="E443" s="122">
        <v>1.7283537820212285</v>
      </c>
      <c r="F443" s="84" t="s">
        <v>2400</v>
      </c>
      <c r="G443" s="84" t="b">
        <v>0</v>
      </c>
      <c r="H443" s="84" t="b">
        <v>0</v>
      </c>
      <c r="I443" s="84" t="b">
        <v>0</v>
      </c>
      <c r="J443" s="84" t="b">
        <v>0</v>
      </c>
      <c r="K443" s="84" t="b">
        <v>0</v>
      </c>
      <c r="L443" s="84" t="b">
        <v>0</v>
      </c>
    </row>
    <row r="444" spans="1:12" ht="15">
      <c r="A444" s="84" t="s">
        <v>3143</v>
      </c>
      <c r="B444" s="84" t="s">
        <v>3250</v>
      </c>
      <c r="C444" s="84">
        <v>2</v>
      </c>
      <c r="D444" s="122">
        <v>0.008444623977339158</v>
      </c>
      <c r="E444" s="122">
        <v>1.7283537820212285</v>
      </c>
      <c r="F444" s="84" t="s">
        <v>2400</v>
      </c>
      <c r="G444" s="84" t="b">
        <v>0</v>
      </c>
      <c r="H444" s="84" t="b">
        <v>0</v>
      </c>
      <c r="I444" s="84" t="b">
        <v>0</v>
      </c>
      <c r="J444" s="84" t="b">
        <v>0</v>
      </c>
      <c r="K444" s="84" t="b">
        <v>0</v>
      </c>
      <c r="L444" s="84" t="b">
        <v>0</v>
      </c>
    </row>
    <row r="445" spans="1:12" ht="15">
      <c r="A445" s="84" t="s">
        <v>3250</v>
      </c>
      <c r="B445" s="84" t="s">
        <v>3044</v>
      </c>
      <c r="C445" s="84">
        <v>2</v>
      </c>
      <c r="D445" s="122">
        <v>0.008444623977339158</v>
      </c>
      <c r="E445" s="122">
        <v>1.5522625229655471</v>
      </c>
      <c r="F445" s="84" t="s">
        <v>2400</v>
      </c>
      <c r="G445" s="84" t="b">
        <v>0</v>
      </c>
      <c r="H445" s="84" t="b">
        <v>0</v>
      </c>
      <c r="I445" s="84" t="b">
        <v>0</v>
      </c>
      <c r="J445" s="84" t="b">
        <v>0</v>
      </c>
      <c r="K445" s="84" t="b">
        <v>0</v>
      </c>
      <c r="L445" s="84" t="b">
        <v>0</v>
      </c>
    </row>
    <row r="446" spans="1:12" ht="15">
      <c r="A446" s="84" t="s">
        <v>3044</v>
      </c>
      <c r="B446" s="84" t="s">
        <v>3087</v>
      </c>
      <c r="C446" s="84">
        <v>2</v>
      </c>
      <c r="D446" s="122">
        <v>0.008444623977339158</v>
      </c>
      <c r="E446" s="122">
        <v>1.5522625229655471</v>
      </c>
      <c r="F446" s="84" t="s">
        <v>2400</v>
      </c>
      <c r="G446" s="84" t="b">
        <v>0</v>
      </c>
      <c r="H446" s="84" t="b">
        <v>0</v>
      </c>
      <c r="I446" s="84" t="b">
        <v>0</v>
      </c>
      <c r="J446" s="84" t="b">
        <v>0</v>
      </c>
      <c r="K446" s="84" t="b">
        <v>0</v>
      </c>
      <c r="L446" s="84" t="b">
        <v>0</v>
      </c>
    </row>
    <row r="447" spans="1:12" ht="15">
      <c r="A447" s="84" t="s">
        <v>3087</v>
      </c>
      <c r="B447" s="84" t="s">
        <v>3088</v>
      </c>
      <c r="C447" s="84">
        <v>2</v>
      </c>
      <c r="D447" s="122">
        <v>0.008444623977339158</v>
      </c>
      <c r="E447" s="122">
        <v>1.7283537820212285</v>
      </c>
      <c r="F447" s="84" t="s">
        <v>2400</v>
      </c>
      <c r="G447" s="84" t="b">
        <v>0</v>
      </c>
      <c r="H447" s="84" t="b">
        <v>0</v>
      </c>
      <c r="I447" s="84" t="b">
        <v>0</v>
      </c>
      <c r="J447" s="84" t="b">
        <v>0</v>
      </c>
      <c r="K447" s="84" t="b">
        <v>0</v>
      </c>
      <c r="L447" s="84" t="b">
        <v>0</v>
      </c>
    </row>
    <row r="448" spans="1:12" ht="15">
      <c r="A448" s="84" t="s">
        <v>3088</v>
      </c>
      <c r="B448" s="84" t="s">
        <v>2505</v>
      </c>
      <c r="C448" s="84">
        <v>2</v>
      </c>
      <c r="D448" s="122">
        <v>0.008444623977339158</v>
      </c>
      <c r="E448" s="122">
        <v>1.0751412682458847</v>
      </c>
      <c r="F448" s="84" t="s">
        <v>2400</v>
      </c>
      <c r="G448" s="84" t="b">
        <v>0</v>
      </c>
      <c r="H448" s="84" t="b">
        <v>0</v>
      </c>
      <c r="I448" s="84" t="b">
        <v>0</v>
      </c>
      <c r="J448" s="84" t="b">
        <v>0</v>
      </c>
      <c r="K448" s="84" t="b">
        <v>0</v>
      </c>
      <c r="L448" s="84" t="b">
        <v>0</v>
      </c>
    </row>
    <row r="449" spans="1:12" ht="15">
      <c r="A449" s="84" t="s">
        <v>3033</v>
      </c>
      <c r="B449" s="84" t="s">
        <v>3030</v>
      </c>
      <c r="C449" s="84">
        <v>2</v>
      </c>
      <c r="D449" s="122">
        <v>0.008444623977339158</v>
      </c>
      <c r="E449" s="122">
        <v>1.4273237863572472</v>
      </c>
      <c r="F449" s="84" t="s">
        <v>2400</v>
      </c>
      <c r="G449" s="84" t="b">
        <v>0</v>
      </c>
      <c r="H449" s="84" t="b">
        <v>0</v>
      </c>
      <c r="I449" s="84" t="b">
        <v>0</v>
      </c>
      <c r="J449" s="84" t="b">
        <v>0</v>
      </c>
      <c r="K449" s="84" t="b">
        <v>0</v>
      </c>
      <c r="L449" s="84" t="b">
        <v>0</v>
      </c>
    </row>
    <row r="450" spans="1:12" ht="15">
      <c r="A450" s="84" t="s">
        <v>3030</v>
      </c>
      <c r="B450" s="84" t="s">
        <v>3064</v>
      </c>
      <c r="C450" s="84">
        <v>2</v>
      </c>
      <c r="D450" s="122">
        <v>0.008444623977339158</v>
      </c>
      <c r="E450" s="122">
        <v>1.7283537820212285</v>
      </c>
      <c r="F450" s="84" t="s">
        <v>2400</v>
      </c>
      <c r="G450" s="84" t="b">
        <v>0</v>
      </c>
      <c r="H450" s="84" t="b">
        <v>0</v>
      </c>
      <c r="I450" s="84" t="b">
        <v>0</v>
      </c>
      <c r="J450" s="84" t="b">
        <v>0</v>
      </c>
      <c r="K450" s="84" t="b">
        <v>0</v>
      </c>
      <c r="L450" s="84" t="b">
        <v>0</v>
      </c>
    </row>
    <row r="451" spans="1:12" ht="15">
      <c r="A451" s="84" t="s">
        <v>2557</v>
      </c>
      <c r="B451" s="84" t="s">
        <v>2558</v>
      </c>
      <c r="C451" s="84">
        <v>8</v>
      </c>
      <c r="D451" s="122">
        <v>0</v>
      </c>
      <c r="E451" s="122">
        <v>1.3399480616943509</v>
      </c>
      <c r="F451" s="84" t="s">
        <v>2401</v>
      </c>
      <c r="G451" s="84" t="b">
        <v>0</v>
      </c>
      <c r="H451" s="84" t="b">
        <v>0</v>
      </c>
      <c r="I451" s="84" t="b">
        <v>0</v>
      </c>
      <c r="J451" s="84" t="b">
        <v>0</v>
      </c>
      <c r="K451" s="84" t="b">
        <v>0</v>
      </c>
      <c r="L451" s="84" t="b">
        <v>0</v>
      </c>
    </row>
    <row r="452" spans="1:12" ht="15">
      <c r="A452" s="84" t="s">
        <v>2558</v>
      </c>
      <c r="B452" s="84" t="s">
        <v>2559</v>
      </c>
      <c r="C452" s="84">
        <v>8</v>
      </c>
      <c r="D452" s="122">
        <v>0</v>
      </c>
      <c r="E452" s="122">
        <v>1.3399480616943509</v>
      </c>
      <c r="F452" s="84" t="s">
        <v>2401</v>
      </c>
      <c r="G452" s="84" t="b">
        <v>0</v>
      </c>
      <c r="H452" s="84" t="b">
        <v>0</v>
      </c>
      <c r="I452" s="84" t="b">
        <v>0</v>
      </c>
      <c r="J452" s="84" t="b">
        <v>0</v>
      </c>
      <c r="K452" s="84" t="b">
        <v>0</v>
      </c>
      <c r="L452" s="84" t="b">
        <v>0</v>
      </c>
    </row>
    <row r="453" spans="1:12" ht="15">
      <c r="A453" s="84" t="s">
        <v>2559</v>
      </c>
      <c r="B453" s="84" t="s">
        <v>2560</v>
      </c>
      <c r="C453" s="84">
        <v>8</v>
      </c>
      <c r="D453" s="122">
        <v>0</v>
      </c>
      <c r="E453" s="122">
        <v>1.3399480616943509</v>
      </c>
      <c r="F453" s="84" t="s">
        <v>2401</v>
      </c>
      <c r="G453" s="84" t="b">
        <v>0</v>
      </c>
      <c r="H453" s="84" t="b">
        <v>0</v>
      </c>
      <c r="I453" s="84" t="b">
        <v>0</v>
      </c>
      <c r="J453" s="84" t="b">
        <v>0</v>
      </c>
      <c r="K453" s="84" t="b">
        <v>0</v>
      </c>
      <c r="L453" s="84" t="b">
        <v>0</v>
      </c>
    </row>
    <row r="454" spans="1:12" ht="15">
      <c r="A454" s="84" t="s">
        <v>2560</v>
      </c>
      <c r="B454" s="84" t="s">
        <v>2561</v>
      </c>
      <c r="C454" s="84">
        <v>8</v>
      </c>
      <c r="D454" s="122">
        <v>0</v>
      </c>
      <c r="E454" s="122">
        <v>1.3399480616943509</v>
      </c>
      <c r="F454" s="84" t="s">
        <v>2401</v>
      </c>
      <c r="G454" s="84" t="b">
        <v>0</v>
      </c>
      <c r="H454" s="84" t="b">
        <v>0</v>
      </c>
      <c r="I454" s="84" t="b">
        <v>0</v>
      </c>
      <c r="J454" s="84" t="b">
        <v>0</v>
      </c>
      <c r="K454" s="84" t="b">
        <v>0</v>
      </c>
      <c r="L454" s="84" t="b">
        <v>0</v>
      </c>
    </row>
    <row r="455" spans="1:12" ht="15">
      <c r="A455" s="84" t="s">
        <v>2561</v>
      </c>
      <c r="B455" s="84" t="s">
        <v>2562</v>
      </c>
      <c r="C455" s="84">
        <v>8</v>
      </c>
      <c r="D455" s="122">
        <v>0</v>
      </c>
      <c r="E455" s="122">
        <v>1.3399480616943509</v>
      </c>
      <c r="F455" s="84" t="s">
        <v>2401</v>
      </c>
      <c r="G455" s="84" t="b">
        <v>0</v>
      </c>
      <c r="H455" s="84" t="b">
        <v>0</v>
      </c>
      <c r="I455" s="84" t="b">
        <v>0</v>
      </c>
      <c r="J455" s="84" t="b">
        <v>0</v>
      </c>
      <c r="K455" s="84" t="b">
        <v>0</v>
      </c>
      <c r="L455" s="84" t="b">
        <v>0</v>
      </c>
    </row>
    <row r="456" spans="1:12" ht="15">
      <c r="A456" s="84" t="s">
        <v>2562</v>
      </c>
      <c r="B456" s="84" t="s">
        <v>2563</v>
      </c>
      <c r="C456" s="84">
        <v>8</v>
      </c>
      <c r="D456" s="122">
        <v>0</v>
      </c>
      <c r="E456" s="122">
        <v>1.3399480616943509</v>
      </c>
      <c r="F456" s="84" t="s">
        <v>2401</v>
      </c>
      <c r="G456" s="84" t="b">
        <v>0</v>
      </c>
      <c r="H456" s="84" t="b">
        <v>0</v>
      </c>
      <c r="I456" s="84" t="b">
        <v>0</v>
      </c>
      <c r="J456" s="84" t="b">
        <v>0</v>
      </c>
      <c r="K456" s="84" t="b">
        <v>0</v>
      </c>
      <c r="L456" s="84" t="b">
        <v>0</v>
      </c>
    </row>
    <row r="457" spans="1:12" ht="15">
      <c r="A457" s="84" t="s">
        <v>2563</v>
      </c>
      <c r="B457" s="84" t="s">
        <v>2564</v>
      </c>
      <c r="C457" s="84">
        <v>8</v>
      </c>
      <c r="D457" s="122">
        <v>0</v>
      </c>
      <c r="E457" s="122">
        <v>1.3399480616943509</v>
      </c>
      <c r="F457" s="84" t="s">
        <v>2401</v>
      </c>
      <c r="G457" s="84" t="b">
        <v>0</v>
      </c>
      <c r="H457" s="84" t="b">
        <v>0</v>
      </c>
      <c r="I457" s="84" t="b">
        <v>0</v>
      </c>
      <c r="J457" s="84" t="b">
        <v>0</v>
      </c>
      <c r="K457" s="84" t="b">
        <v>0</v>
      </c>
      <c r="L457" s="84" t="b">
        <v>0</v>
      </c>
    </row>
    <row r="458" spans="1:12" ht="15">
      <c r="A458" s="84" t="s">
        <v>2564</v>
      </c>
      <c r="B458" s="84" t="s">
        <v>2565</v>
      </c>
      <c r="C458" s="84">
        <v>8</v>
      </c>
      <c r="D458" s="122">
        <v>0</v>
      </c>
      <c r="E458" s="122">
        <v>1.3399480616943509</v>
      </c>
      <c r="F458" s="84" t="s">
        <v>2401</v>
      </c>
      <c r="G458" s="84" t="b">
        <v>0</v>
      </c>
      <c r="H458" s="84" t="b">
        <v>0</v>
      </c>
      <c r="I458" s="84" t="b">
        <v>0</v>
      </c>
      <c r="J458" s="84" t="b">
        <v>0</v>
      </c>
      <c r="K458" s="84" t="b">
        <v>0</v>
      </c>
      <c r="L458" s="84" t="b">
        <v>0</v>
      </c>
    </row>
    <row r="459" spans="1:12" ht="15">
      <c r="A459" s="84" t="s">
        <v>2565</v>
      </c>
      <c r="B459" s="84" t="s">
        <v>2566</v>
      </c>
      <c r="C459" s="84">
        <v>8</v>
      </c>
      <c r="D459" s="122">
        <v>0</v>
      </c>
      <c r="E459" s="122">
        <v>1.3399480616943509</v>
      </c>
      <c r="F459" s="84" t="s">
        <v>2401</v>
      </c>
      <c r="G459" s="84" t="b">
        <v>0</v>
      </c>
      <c r="H459" s="84" t="b">
        <v>0</v>
      </c>
      <c r="I459" s="84" t="b">
        <v>0</v>
      </c>
      <c r="J459" s="84" t="b">
        <v>0</v>
      </c>
      <c r="K459" s="84" t="b">
        <v>0</v>
      </c>
      <c r="L459" s="84" t="b">
        <v>0</v>
      </c>
    </row>
    <row r="460" spans="1:12" ht="15">
      <c r="A460" s="84" t="s">
        <v>2566</v>
      </c>
      <c r="B460" s="84" t="s">
        <v>3037</v>
      </c>
      <c r="C460" s="84">
        <v>8</v>
      </c>
      <c r="D460" s="122">
        <v>0</v>
      </c>
      <c r="E460" s="122">
        <v>1.3399480616943509</v>
      </c>
      <c r="F460" s="84" t="s">
        <v>2401</v>
      </c>
      <c r="G460" s="84" t="b">
        <v>0</v>
      </c>
      <c r="H460" s="84" t="b">
        <v>0</v>
      </c>
      <c r="I460" s="84" t="b">
        <v>0</v>
      </c>
      <c r="J460" s="84" t="b">
        <v>0</v>
      </c>
      <c r="K460" s="84" t="b">
        <v>0</v>
      </c>
      <c r="L460" s="84" t="b">
        <v>0</v>
      </c>
    </row>
    <row r="461" spans="1:12" ht="15">
      <c r="A461" s="84" t="s">
        <v>3037</v>
      </c>
      <c r="B461" s="84" t="s">
        <v>2537</v>
      </c>
      <c r="C461" s="84">
        <v>8</v>
      </c>
      <c r="D461" s="122">
        <v>0</v>
      </c>
      <c r="E461" s="122">
        <v>1.3399480616943509</v>
      </c>
      <c r="F461" s="84" t="s">
        <v>2401</v>
      </c>
      <c r="G461" s="84" t="b">
        <v>0</v>
      </c>
      <c r="H461" s="84" t="b">
        <v>0</v>
      </c>
      <c r="I461" s="84" t="b">
        <v>0</v>
      </c>
      <c r="J461" s="84" t="b">
        <v>0</v>
      </c>
      <c r="K461" s="84" t="b">
        <v>0</v>
      </c>
      <c r="L461" s="84" t="b">
        <v>0</v>
      </c>
    </row>
    <row r="462" spans="1:12" ht="15">
      <c r="A462" s="84" t="s">
        <v>2537</v>
      </c>
      <c r="B462" s="84" t="s">
        <v>2538</v>
      </c>
      <c r="C462" s="84">
        <v>8</v>
      </c>
      <c r="D462" s="122">
        <v>0</v>
      </c>
      <c r="E462" s="122">
        <v>1.3399480616943509</v>
      </c>
      <c r="F462" s="84" t="s">
        <v>2401</v>
      </c>
      <c r="G462" s="84" t="b">
        <v>0</v>
      </c>
      <c r="H462" s="84" t="b">
        <v>0</v>
      </c>
      <c r="I462" s="84" t="b">
        <v>0</v>
      </c>
      <c r="J462" s="84" t="b">
        <v>0</v>
      </c>
      <c r="K462" s="84" t="b">
        <v>0</v>
      </c>
      <c r="L462" s="84" t="b">
        <v>0</v>
      </c>
    </row>
    <row r="463" spans="1:12" ht="15">
      <c r="A463" s="84" t="s">
        <v>2538</v>
      </c>
      <c r="B463" s="84" t="s">
        <v>3046</v>
      </c>
      <c r="C463" s="84">
        <v>8</v>
      </c>
      <c r="D463" s="122">
        <v>0</v>
      </c>
      <c r="E463" s="122">
        <v>1.3399480616943509</v>
      </c>
      <c r="F463" s="84" t="s">
        <v>2401</v>
      </c>
      <c r="G463" s="84" t="b">
        <v>0</v>
      </c>
      <c r="H463" s="84" t="b">
        <v>0</v>
      </c>
      <c r="I463" s="84" t="b">
        <v>0</v>
      </c>
      <c r="J463" s="84" t="b">
        <v>0</v>
      </c>
      <c r="K463" s="84" t="b">
        <v>0</v>
      </c>
      <c r="L463" s="84" t="b">
        <v>0</v>
      </c>
    </row>
    <row r="464" spans="1:12" ht="15">
      <c r="A464" s="84" t="s">
        <v>3046</v>
      </c>
      <c r="B464" s="84" t="s">
        <v>2539</v>
      </c>
      <c r="C464" s="84">
        <v>8</v>
      </c>
      <c r="D464" s="122">
        <v>0</v>
      </c>
      <c r="E464" s="122">
        <v>1.3399480616943509</v>
      </c>
      <c r="F464" s="84" t="s">
        <v>2401</v>
      </c>
      <c r="G464" s="84" t="b">
        <v>0</v>
      </c>
      <c r="H464" s="84" t="b">
        <v>0</v>
      </c>
      <c r="I464" s="84" t="b">
        <v>0</v>
      </c>
      <c r="J464" s="84" t="b">
        <v>0</v>
      </c>
      <c r="K464" s="84" t="b">
        <v>0</v>
      </c>
      <c r="L464" s="84" t="b">
        <v>0</v>
      </c>
    </row>
    <row r="465" spans="1:12" ht="15">
      <c r="A465" s="84" t="s">
        <v>2539</v>
      </c>
      <c r="B465" s="84" t="s">
        <v>3034</v>
      </c>
      <c r="C465" s="84">
        <v>8</v>
      </c>
      <c r="D465" s="122">
        <v>0</v>
      </c>
      <c r="E465" s="122">
        <v>1.3399480616943509</v>
      </c>
      <c r="F465" s="84" t="s">
        <v>2401</v>
      </c>
      <c r="G465" s="84" t="b">
        <v>0</v>
      </c>
      <c r="H465" s="84" t="b">
        <v>0</v>
      </c>
      <c r="I465" s="84" t="b">
        <v>0</v>
      </c>
      <c r="J465" s="84" t="b">
        <v>0</v>
      </c>
      <c r="K465" s="84" t="b">
        <v>0</v>
      </c>
      <c r="L465" s="84" t="b">
        <v>0</v>
      </c>
    </row>
    <row r="466" spans="1:12" ht="15">
      <c r="A466" s="84" t="s">
        <v>3034</v>
      </c>
      <c r="B466" s="84" t="s">
        <v>3040</v>
      </c>
      <c r="C466" s="84">
        <v>8</v>
      </c>
      <c r="D466" s="122">
        <v>0</v>
      </c>
      <c r="E466" s="122">
        <v>1.3399480616943509</v>
      </c>
      <c r="F466" s="84" t="s">
        <v>2401</v>
      </c>
      <c r="G466" s="84" t="b">
        <v>0</v>
      </c>
      <c r="H466" s="84" t="b">
        <v>0</v>
      </c>
      <c r="I466" s="84" t="b">
        <v>0</v>
      </c>
      <c r="J466" s="84" t="b">
        <v>0</v>
      </c>
      <c r="K466" s="84" t="b">
        <v>0</v>
      </c>
      <c r="L466" s="84" t="b">
        <v>0</v>
      </c>
    </row>
    <row r="467" spans="1:12" ht="15">
      <c r="A467" s="84" t="s">
        <v>3040</v>
      </c>
      <c r="B467" s="84" t="s">
        <v>3053</v>
      </c>
      <c r="C467" s="84">
        <v>8</v>
      </c>
      <c r="D467" s="122">
        <v>0</v>
      </c>
      <c r="E467" s="122">
        <v>1.3399480616943509</v>
      </c>
      <c r="F467" s="84" t="s">
        <v>2401</v>
      </c>
      <c r="G467" s="84" t="b">
        <v>0</v>
      </c>
      <c r="H467" s="84" t="b">
        <v>0</v>
      </c>
      <c r="I467" s="84" t="b">
        <v>0</v>
      </c>
      <c r="J467" s="84" t="b">
        <v>0</v>
      </c>
      <c r="K467" s="84" t="b">
        <v>0</v>
      </c>
      <c r="L467" s="84" t="b">
        <v>0</v>
      </c>
    </row>
    <row r="468" spans="1:12" ht="15">
      <c r="A468" s="84" t="s">
        <v>3053</v>
      </c>
      <c r="B468" s="84" t="s">
        <v>3041</v>
      </c>
      <c r="C468" s="84">
        <v>8</v>
      </c>
      <c r="D468" s="122">
        <v>0</v>
      </c>
      <c r="E468" s="122">
        <v>1.3399480616943509</v>
      </c>
      <c r="F468" s="84" t="s">
        <v>2401</v>
      </c>
      <c r="G468" s="84" t="b">
        <v>0</v>
      </c>
      <c r="H468" s="84" t="b">
        <v>0</v>
      </c>
      <c r="I468" s="84" t="b">
        <v>0</v>
      </c>
      <c r="J468" s="84" t="b">
        <v>0</v>
      </c>
      <c r="K468" s="84" t="b">
        <v>0</v>
      </c>
      <c r="L468" s="84" t="b">
        <v>0</v>
      </c>
    </row>
    <row r="469" spans="1:12" ht="15">
      <c r="A469" s="84" t="s">
        <v>3041</v>
      </c>
      <c r="B469" s="84" t="s">
        <v>3054</v>
      </c>
      <c r="C469" s="84">
        <v>8</v>
      </c>
      <c r="D469" s="122">
        <v>0</v>
      </c>
      <c r="E469" s="122">
        <v>1.3399480616943509</v>
      </c>
      <c r="F469" s="84" t="s">
        <v>2401</v>
      </c>
      <c r="G469" s="84" t="b">
        <v>0</v>
      </c>
      <c r="H469" s="84" t="b">
        <v>0</v>
      </c>
      <c r="I469" s="84" t="b">
        <v>0</v>
      </c>
      <c r="J469" s="84" t="b">
        <v>0</v>
      </c>
      <c r="K469" s="84" t="b">
        <v>0</v>
      </c>
      <c r="L469" s="84" t="b">
        <v>0</v>
      </c>
    </row>
    <row r="470" spans="1:12" ht="15">
      <c r="A470" s="84" t="s">
        <v>3054</v>
      </c>
      <c r="B470" s="84" t="s">
        <v>2505</v>
      </c>
      <c r="C470" s="84">
        <v>8</v>
      </c>
      <c r="D470" s="122">
        <v>0</v>
      </c>
      <c r="E470" s="122">
        <v>1.3399480616943509</v>
      </c>
      <c r="F470" s="84" t="s">
        <v>2401</v>
      </c>
      <c r="G470" s="84" t="b">
        <v>0</v>
      </c>
      <c r="H470" s="84" t="b">
        <v>0</v>
      </c>
      <c r="I470" s="84" t="b">
        <v>0</v>
      </c>
      <c r="J470" s="84" t="b">
        <v>0</v>
      </c>
      <c r="K470" s="84" t="b">
        <v>0</v>
      </c>
      <c r="L470" s="84" t="b">
        <v>0</v>
      </c>
    </row>
    <row r="471" spans="1:12" ht="15">
      <c r="A471" s="84" t="s">
        <v>2505</v>
      </c>
      <c r="B471" s="84" t="s">
        <v>3033</v>
      </c>
      <c r="C471" s="84">
        <v>8</v>
      </c>
      <c r="D471" s="122">
        <v>0</v>
      </c>
      <c r="E471" s="122">
        <v>1.3399480616943509</v>
      </c>
      <c r="F471" s="84" t="s">
        <v>2401</v>
      </c>
      <c r="G471" s="84" t="b">
        <v>0</v>
      </c>
      <c r="H471" s="84" t="b">
        <v>0</v>
      </c>
      <c r="I471" s="84" t="b">
        <v>0</v>
      </c>
      <c r="J471" s="84" t="b">
        <v>0</v>
      </c>
      <c r="K471" s="84" t="b">
        <v>0</v>
      </c>
      <c r="L471" s="84" t="b">
        <v>0</v>
      </c>
    </row>
    <row r="472" spans="1:12" ht="15">
      <c r="A472" s="84" t="s">
        <v>296</v>
      </c>
      <c r="B472" s="84" t="s">
        <v>2557</v>
      </c>
      <c r="C472" s="84">
        <v>7</v>
      </c>
      <c r="D472" s="122">
        <v>0.0022182711958677985</v>
      </c>
      <c r="E472" s="122">
        <v>1.3979400086720377</v>
      </c>
      <c r="F472" s="84" t="s">
        <v>2401</v>
      </c>
      <c r="G472" s="84" t="b">
        <v>0</v>
      </c>
      <c r="H472" s="84" t="b">
        <v>0</v>
      </c>
      <c r="I472" s="84" t="b">
        <v>0</v>
      </c>
      <c r="J472" s="84" t="b">
        <v>0</v>
      </c>
      <c r="K472" s="84" t="b">
        <v>0</v>
      </c>
      <c r="L472" s="84" t="b">
        <v>0</v>
      </c>
    </row>
    <row r="473" spans="1:12" ht="15">
      <c r="A473" s="84" t="s">
        <v>2568</v>
      </c>
      <c r="B473" s="84" t="s">
        <v>371</v>
      </c>
      <c r="C473" s="84">
        <v>7</v>
      </c>
      <c r="D473" s="122">
        <v>0</v>
      </c>
      <c r="E473" s="122">
        <v>1.1802078252505135</v>
      </c>
      <c r="F473" s="84" t="s">
        <v>2402</v>
      </c>
      <c r="G473" s="84" t="b">
        <v>0</v>
      </c>
      <c r="H473" s="84" t="b">
        <v>0</v>
      </c>
      <c r="I473" s="84" t="b">
        <v>0</v>
      </c>
      <c r="J473" s="84" t="b">
        <v>0</v>
      </c>
      <c r="K473" s="84" t="b">
        <v>0</v>
      </c>
      <c r="L473" s="84" t="b">
        <v>0</v>
      </c>
    </row>
    <row r="474" spans="1:12" ht="15">
      <c r="A474" s="84" t="s">
        <v>371</v>
      </c>
      <c r="B474" s="84" t="s">
        <v>2569</v>
      </c>
      <c r="C474" s="84">
        <v>7</v>
      </c>
      <c r="D474" s="122">
        <v>0</v>
      </c>
      <c r="E474" s="122">
        <v>1.1802078252505135</v>
      </c>
      <c r="F474" s="84" t="s">
        <v>2402</v>
      </c>
      <c r="G474" s="84" t="b">
        <v>0</v>
      </c>
      <c r="H474" s="84" t="b">
        <v>0</v>
      </c>
      <c r="I474" s="84" t="b">
        <v>0</v>
      </c>
      <c r="J474" s="84" t="b">
        <v>0</v>
      </c>
      <c r="K474" s="84" t="b">
        <v>0</v>
      </c>
      <c r="L474" s="84" t="b">
        <v>0</v>
      </c>
    </row>
    <row r="475" spans="1:12" ht="15">
      <c r="A475" s="84" t="s">
        <v>2569</v>
      </c>
      <c r="B475" s="84" t="s">
        <v>2570</v>
      </c>
      <c r="C475" s="84">
        <v>7</v>
      </c>
      <c r="D475" s="122">
        <v>0</v>
      </c>
      <c r="E475" s="122">
        <v>1.1802078252505135</v>
      </c>
      <c r="F475" s="84" t="s">
        <v>2402</v>
      </c>
      <c r="G475" s="84" t="b">
        <v>0</v>
      </c>
      <c r="H475" s="84" t="b">
        <v>0</v>
      </c>
      <c r="I475" s="84" t="b">
        <v>0</v>
      </c>
      <c r="J475" s="84" t="b">
        <v>0</v>
      </c>
      <c r="K475" s="84" t="b">
        <v>0</v>
      </c>
      <c r="L475" s="84" t="b">
        <v>0</v>
      </c>
    </row>
    <row r="476" spans="1:12" ht="15">
      <c r="A476" s="84" t="s">
        <v>2570</v>
      </c>
      <c r="B476" s="84" t="s">
        <v>2571</v>
      </c>
      <c r="C476" s="84">
        <v>7</v>
      </c>
      <c r="D476" s="122">
        <v>0</v>
      </c>
      <c r="E476" s="122">
        <v>1.1802078252505135</v>
      </c>
      <c r="F476" s="84" t="s">
        <v>2402</v>
      </c>
      <c r="G476" s="84" t="b">
        <v>0</v>
      </c>
      <c r="H476" s="84" t="b">
        <v>0</v>
      </c>
      <c r="I476" s="84" t="b">
        <v>0</v>
      </c>
      <c r="J476" s="84" t="b">
        <v>0</v>
      </c>
      <c r="K476" s="84" t="b">
        <v>0</v>
      </c>
      <c r="L476" s="84" t="b">
        <v>0</v>
      </c>
    </row>
    <row r="477" spans="1:12" ht="15">
      <c r="A477" s="84" t="s">
        <v>2571</v>
      </c>
      <c r="B477" s="84" t="s">
        <v>2572</v>
      </c>
      <c r="C477" s="84">
        <v>7</v>
      </c>
      <c r="D477" s="122">
        <v>0</v>
      </c>
      <c r="E477" s="122">
        <v>1.1802078252505135</v>
      </c>
      <c r="F477" s="84" t="s">
        <v>2402</v>
      </c>
      <c r="G477" s="84" t="b">
        <v>0</v>
      </c>
      <c r="H477" s="84" t="b">
        <v>0</v>
      </c>
      <c r="I477" s="84" t="b">
        <v>0</v>
      </c>
      <c r="J477" s="84" t="b">
        <v>0</v>
      </c>
      <c r="K477" s="84" t="b">
        <v>0</v>
      </c>
      <c r="L477" s="84" t="b">
        <v>0</v>
      </c>
    </row>
    <row r="478" spans="1:12" ht="15">
      <c r="A478" s="84" t="s">
        <v>2572</v>
      </c>
      <c r="B478" s="84" t="s">
        <v>2573</v>
      </c>
      <c r="C478" s="84">
        <v>7</v>
      </c>
      <c r="D478" s="122">
        <v>0</v>
      </c>
      <c r="E478" s="122">
        <v>1.1802078252505135</v>
      </c>
      <c r="F478" s="84" t="s">
        <v>2402</v>
      </c>
      <c r="G478" s="84" t="b">
        <v>0</v>
      </c>
      <c r="H478" s="84" t="b">
        <v>0</v>
      </c>
      <c r="I478" s="84" t="b">
        <v>0</v>
      </c>
      <c r="J478" s="84" t="b">
        <v>0</v>
      </c>
      <c r="K478" s="84" t="b">
        <v>0</v>
      </c>
      <c r="L478" s="84" t="b">
        <v>0</v>
      </c>
    </row>
    <row r="479" spans="1:12" ht="15">
      <c r="A479" s="84" t="s">
        <v>2573</v>
      </c>
      <c r="B479" s="84" t="s">
        <v>2574</v>
      </c>
      <c r="C479" s="84">
        <v>7</v>
      </c>
      <c r="D479" s="122">
        <v>0</v>
      </c>
      <c r="E479" s="122">
        <v>1.1802078252505135</v>
      </c>
      <c r="F479" s="84" t="s">
        <v>2402</v>
      </c>
      <c r="G479" s="84" t="b">
        <v>0</v>
      </c>
      <c r="H479" s="84" t="b">
        <v>0</v>
      </c>
      <c r="I479" s="84" t="b">
        <v>0</v>
      </c>
      <c r="J479" s="84" t="b">
        <v>0</v>
      </c>
      <c r="K479" s="84" t="b">
        <v>0</v>
      </c>
      <c r="L479" s="84" t="b">
        <v>0</v>
      </c>
    </row>
    <row r="480" spans="1:12" ht="15">
      <c r="A480" s="84" t="s">
        <v>2574</v>
      </c>
      <c r="B480" s="84" t="s">
        <v>2542</v>
      </c>
      <c r="C480" s="84">
        <v>7</v>
      </c>
      <c r="D480" s="122">
        <v>0</v>
      </c>
      <c r="E480" s="122">
        <v>1.1802078252505135</v>
      </c>
      <c r="F480" s="84" t="s">
        <v>2402</v>
      </c>
      <c r="G480" s="84" t="b">
        <v>0</v>
      </c>
      <c r="H480" s="84" t="b">
        <v>0</v>
      </c>
      <c r="I480" s="84" t="b">
        <v>0</v>
      </c>
      <c r="J480" s="84" t="b">
        <v>0</v>
      </c>
      <c r="K480" s="84" t="b">
        <v>0</v>
      </c>
      <c r="L480" s="84" t="b">
        <v>0</v>
      </c>
    </row>
    <row r="481" spans="1:12" ht="15">
      <c r="A481" s="84" t="s">
        <v>2542</v>
      </c>
      <c r="B481" s="84" t="s">
        <v>2575</v>
      </c>
      <c r="C481" s="84">
        <v>7</v>
      </c>
      <c r="D481" s="122">
        <v>0</v>
      </c>
      <c r="E481" s="122">
        <v>1.1802078252505135</v>
      </c>
      <c r="F481" s="84" t="s">
        <v>2402</v>
      </c>
      <c r="G481" s="84" t="b">
        <v>0</v>
      </c>
      <c r="H481" s="84" t="b">
        <v>0</v>
      </c>
      <c r="I481" s="84" t="b">
        <v>0</v>
      </c>
      <c r="J481" s="84" t="b">
        <v>0</v>
      </c>
      <c r="K481" s="84" t="b">
        <v>0</v>
      </c>
      <c r="L481" s="84" t="b">
        <v>0</v>
      </c>
    </row>
    <row r="482" spans="1:12" ht="15">
      <c r="A482" s="84" t="s">
        <v>2575</v>
      </c>
      <c r="B482" s="84" t="s">
        <v>3051</v>
      </c>
      <c r="C482" s="84">
        <v>7</v>
      </c>
      <c r="D482" s="122">
        <v>0</v>
      </c>
      <c r="E482" s="122">
        <v>1.1802078252505135</v>
      </c>
      <c r="F482" s="84" t="s">
        <v>2402</v>
      </c>
      <c r="G482" s="84" t="b">
        <v>0</v>
      </c>
      <c r="H482" s="84" t="b">
        <v>0</v>
      </c>
      <c r="I482" s="84" t="b">
        <v>0</v>
      </c>
      <c r="J482" s="84" t="b">
        <v>0</v>
      </c>
      <c r="K482" s="84" t="b">
        <v>0</v>
      </c>
      <c r="L482" s="84" t="b">
        <v>0</v>
      </c>
    </row>
    <row r="483" spans="1:12" ht="15">
      <c r="A483" s="84" t="s">
        <v>3051</v>
      </c>
      <c r="B483" s="84" t="s">
        <v>3044</v>
      </c>
      <c r="C483" s="84">
        <v>7</v>
      </c>
      <c r="D483" s="122">
        <v>0</v>
      </c>
      <c r="E483" s="122">
        <v>1.1802078252505135</v>
      </c>
      <c r="F483" s="84" t="s">
        <v>2402</v>
      </c>
      <c r="G483" s="84" t="b">
        <v>0</v>
      </c>
      <c r="H483" s="84" t="b">
        <v>0</v>
      </c>
      <c r="I483" s="84" t="b">
        <v>0</v>
      </c>
      <c r="J483" s="84" t="b">
        <v>0</v>
      </c>
      <c r="K483" s="84" t="b">
        <v>0</v>
      </c>
      <c r="L483" s="84" t="b">
        <v>0</v>
      </c>
    </row>
    <row r="484" spans="1:12" ht="15">
      <c r="A484" s="84" t="s">
        <v>3044</v>
      </c>
      <c r="B484" s="84" t="s">
        <v>3055</v>
      </c>
      <c r="C484" s="84">
        <v>7</v>
      </c>
      <c r="D484" s="122">
        <v>0</v>
      </c>
      <c r="E484" s="122">
        <v>1.1802078252505135</v>
      </c>
      <c r="F484" s="84" t="s">
        <v>2402</v>
      </c>
      <c r="G484" s="84" t="b">
        <v>0</v>
      </c>
      <c r="H484" s="84" t="b">
        <v>0</v>
      </c>
      <c r="I484" s="84" t="b">
        <v>0</v>
      </c>
      <c r="J484" s="84" t="b">
        <v>0</v>
      </c>
      <c r="K484" s="84" t="b">
        <v>0</v>
      </c>
      <c r="L484" s="84" t="b">
        <v>0</v>
      </c>
    </row>
    <row r="485" spans="1:12" ht="15">
      <c r="A485" s="84" t="s">
        <v>3055</v>
      </c>
      <c r="B485" s="84" t="s">
        <v>3030</v>
      </c>
      <c r="C485" s="84">
        <v>7</v>
      </c>
      <c r="D485" s="122">
        <v>0</v>
      </c>
      <c r="E485" s="122">
        <v>1.1802078252505135</v>
      </c>
      <c r="F485" s="84" t="s">
        <v>2402</v>
      </c>
      <c r="G485" s="84" t="b">
        <v>0</v>
      </c>
      <c r="H485" s="84" t="b">
        <v>0</v>
      </c>
      <c r="I485" s="84" t="b">
        <v>0</v>
      </c>
      <c r="J485" s="84" t="b">
        <v>0</v>
      </c>
      <c r="K485" s="84" t="b">
        <v>0</v>
      </c>
      <c r="L485" s="84" t="b">
        <v>0</v>
      </c>
    </row>
    <row r="486" spans="1:12" ht="15">
      <c r="A486" s="84" t="s">
        <v>3030</v>
      </c>
      <c r="B486" s="84" t="s">
        <v>2537</v>
      </c>
      <c r="C486" s="84">
        <v>7</v>
      </c>
      <c r="D486" s="122">
        <v>0</v>
      </c>
      <c r="E486" s="122">
        <v>1.1802078252505135</v>
      </c>
      <c r="F486" s="84" t="s">
        <v>2402</v>
      </c>
      <c r="G486" s="84" t="b">
        <v>0</v>
      </c>
      <c r="H486" s="84" t="b">
        <v>0</v>
      </c>
      <c r="I486" s="84" t="b">
        <v>0</v>
      </c>
      <c r="J486" s="84" t="b">
        <v>0</v>
      </c>
      <c r="K486" s="84" t="b">
        <v>0</v>
      </c>
      <c r="L486" s="84" t="b">
        <v>0</v>
      </c>
    </row>
    <row r="487" spans="1:12" ht="15">
      <c r="A487" s="84" t="s">
        <v>285</v>
      </c>
      <c r="B487" s="84" t="s">
        <v>2568</v>
      </c>
      <c r="C487" s="84">
        <v>6</v>
      </c>
      <c r="D487" s="122">
        <v>0.0035546967945458345</v>
      </c>
      <c r="E487" s="122">
        <v>1.2471546148811266</v>
      </c>
      <c r="F487" s="84" t="s">
        <v>2402</v>
      </c>
      <c r="G487" s="84" t="b">
        <v>0</v>
      </c>
      <c r="H487" s="84" t="b">
        <v>0</v>
      </c>
      <c r="I487" s="84" t="b">
        <v>0</v>
      </c>
      <c r="J487" s="84" t="b">
        <v>0</v>
      </c>
      <c r="K487" s="84" t="b">
        <v>0</v>
      </c>
      <c r="L487" s="84" t="b">
        <v>0</v>
      </c>
    </row>
    <row r="488" spans="1:12" ht="15">
      <c r="A488" s="84" t="s">
        <v>377</v>
      </c>
      <c r="B488" s="84" t="s">
        <v>281</v>
      </c>
      <c r="C488" s="84">
        <v>2</v>
      </c>
      <c r="D488" s="122">
        <v>0</v>
      </c>
      <c r="E488" s="122">
        <v>1.3117538610557542</v>
      </c>
      <c r="F488" s="84" t="s">
        <v>2403</v>
      </c>
      <c r="G488" s="84" t="b">
        <v>0</v>
      </c>
      <c r="H488" s="84" t="b">
        <v>0</v>
      </c>
      <c r="I488" s="84" t="b">
        <v>0</v>
      </c>
      <c r="J488" s="84" t="b">
        <v>0</v>
      </c>
      <c r="K488" s="84" t="b">
        <v>0</v>
      </c>
      <c r="L488" s="84" t="b">
        <v>0</v>
      </c>
    </row>
    <row r="489" spans="1:12" ht="15">
      <c r="A489" s="84" t="s">
        <v>281</v>
      </c>
      <c r="B489" s="84" t="s">
        <v>376</v>
      </c>
      <c r="C489" s="84">
        <v>2</v>
      </c>
      <c r="D489" s="122">
        <v>0</v>
      </c>
      <c r="E489" s="122">
        <v>1.3117538610557542</v>
      </c>
      <c r="F489" s="84" t="s">
        <v>2403</v>
      </c>
      <c r="G489" s="84" t="b">
        <v>0</v>
      </c>
      <c r="H489" s="84" t="b">
        <v>0</v>
      </c>
      <c r="I489" s="84" t="b">
        <v>0</v>
      </c>
      <c r="J489" s="84" t="b">
        <v>0</v>
      </c>
      <c r="K489" s="84" t="b">
        <v>0</v>
      </c>
      <c r="L489" s="84" t="b">
        <v>0</v>
      </c>
    </row>
    <row r="490" spans="1:12" ht="15">
      <c r="A490" s="84" t="s">
        <v>376</v>
      </c>
      <c r="B490" s="84" t="s">
        <v>375</v>
      </c>
      <c r="C490" s="84">
        <v>2</v>
      </c>
      <c r="D490" s="122">
        <v>0</v>
      </c>
      <c r="E490" s="122">
        <v>1.3117538610557542</v>
      </c>
      <c r="F490" s="84" t="s">
        <v>2403</v>
      </c>
      <c r="G490" s="84" t="b">
        <v>0</v>
      </c>
      <c r="H490" s="84" t="b">
        <v>0</v>
      </c>
      <c r="I490" s="84" t="b">
        <v>0</v>
      </c>
      <c r="J490" s="84" t="b">
        <v>0</v>
      </c>
      <c r="K490" s="84" t="b">
        <v>0</v>
      </c>
      <c r="L490" s="84" t="b">
        <v>0</v>
      </c>
    </row>
    <row r="491" spans="1:12" ht="15">
      <c r="A491" s="84" t="s">
        <v>375</v>
      </c>
      <c r="B491" s="84" t="s">
        <v>374</v>
      </c>
      <c r="C491" s="84">
        <v>2</v>
      </c>
      <c r="D491" s="122">
        <v>0</v>
      </c>
      <c r="E491" s="122">
        <v>1.3117538610557542</v>
      </c>
      <c r="F491" s="84" t="s">
        <v>2403</v>
      </c>
      <c r="G491" s="84" t="b">
        <v>0</v>
      </c>
      <c r="H491" s="84" t="b">
        <v>0</v>
      </c>
      <c r="I491" s="84" t="b">
        <v>0</v>
      </c>
      <c r="J491" s="84" t="b">
        <v>0</v>
      </c>
      <c r="K491" s="84" t="b">
        <v>0</v>
      </c>
      <c r="L491" s="84" t="b">
        <v>0</v>
      </c>
    </row>
    <row r="492" spans="1:12" ht="15">
      <c r="A492" s="84" t="s">
        <v>374</v>
      </c>
      <c r="B492" s="84" t="s">
        <v>373</v>
      </c>
      <c r="C492" s="84">
        <v>2</v>
      </c>
      <c r="D492" s="122">
        <v>0</v>
      </c>
      <c r="E492" s="122">
        <v>1.3117538610557542</v>
      </c>
      <c r="F492" s="84" t="s">
        <v>2403</v>
      </c>
      <c r="G492" s="84" t="b">
        <v>0</v>
      </c>
      <c r="H492" s="84" t="b">
        <v>0</v>
      </c>
      <c r="I492" s="84" t="b">
        <v>0</v>
      </c>
      <c r="J492" s="84" t="b">
        <v>0</v>
      </c>
      <c r="K492" s="84" t="b">
        <v>0</v>
      </c>
      <c r="L492" s="84" t="b">
        <v>0</v>
      </c>
    </row>
    <row r="493" spans="1:12" ht="15">
      <c r="A493" s="84" t="s">
        <v>373</v>
      </c>
      <c r="B493" s="84" t="s">
        <v>372</v>
      </c>
      <c r="C493" s="84">
        <v>2</v>
      </c>
      <c r="D493" s="122">
        <v>0</v>
      </c>
      <c r="E493" s="122">
        <v>1.3117538610557542</v>
      </c>
      <c r="F493" s="84" t="s">
        <v>2403</v>
      </c>
      <c r="G493" s="84" t="b">
        <v>0</v>
      </c>
      <c r="H493" s="84" t="b">
        <v>0</v>
      </c>
      <c r="I493" s="84" t="b">
        <v>0</v>
      </c>
      <c r="J493" s="84" t="b">
        <v>0</v>
      </c>
      <c r="K493" s="84" t="b">
        <v>0</v>
      </c>
      <c r="L493" s="84" t="b">
        <v>0</v>
      </c>
    </row>
    <row r="494" spans="1:12" ht="15">
      <c r="A494" s="84" t="s">
        <v>372</v>
      </c>
      <c r="B494" s="84" t="s">
        <v>2577</v>
      </c>
      <c r="C494" s="84">
        <v>2</v>
      </c>
      <c r="D494" s="122">
        <v>0</v>
      </c>
      <c r="E494" s="122">
        <v>1.3117538610557542</v>
      </c>
      <c r="F494" s="84" t="s">
        <v>2403</v>
      </c>
      <c r="G494" s="84" t="b">
        <v>0</v>
      </c>
      <c r="H494" s="84" t="b">
        <v>0</v>
      </c>
      <c r="I494" s="84" t="b">
        <v>0</v>
      </c>
      <c r="J494" s="84" t="b">
        <v>0</v>
      </c>
      <c r="K494" s="84" t="b">
        <v>0</v>
      </c>
      <c r="L494" s="84" t="b">
        <v>0</v>
      </c>
    </row>
    <row r="495" spans="1:12" ht="15">
      <c r="A495" s="84" t="s">
        <v>2577</v>
      </c>
      <c r="B495" s="84" t="s">
        <v>2578</v>
      </c>
      <c r="C495" s="84">
        <v>2</v>
      </c>
      <c r="D495" s="122">
        <v>0</v>
      </c>
      <c r="E495" s="122">
        <v>1.3117538610557542</v>
      </c>
      <c r="F495" s="84" t="s">
        <v>2403</v>
      </c>
      <c r="G495" s="84" t="b">
        <v>0</v>
      </c>
      <c r="H495" s="84" t="b">
        <v>0</v>
      </c>
      <c r="I495" s="84" t="b">
        <v>0</v>
      </c>
      <c r="J495" s="84" t="b">
        <v>0</v>
      </c>
      <c r="K495" s="84" t="b">
        <v>0</v>
      </c>
      <c r="L495" s="84" t="b">
        <v>0</v>
      </c>
    </row>
    <row r="496" spans="1:12" ht="15">
      <c r="A496" s="84" t="s">
        <v>2578</v>
      </c>
      <c r="B496" s="84" t="s">
        <v>2579</v>
      </c>
      <c r="C496" s="84">
        <v>2</v>
      </c>
      <c r="D496" s="122">
        <v>0</v>
      </c>
      <c r="E496" s="122">
        <v>1.3117538610557542</v>
      </c>
      <c r="F496" s="84" t="s">
        <v>2403</v>
      </c>
      <c r="G496" s="84" t="b">
        <v>0</v>
      </c>
      <c r="H496" s="84" t="b">
        <v>0</v>
      </c>
      <c r="I496" s="84" t="b">
        <v>0</v>
      </c>
      <c r="J496" s="84" t="b">
        <v>0</v>
      </c>
      <c r="K496" s="84" t="b">
        <v>0</v>
      </c>
      <c r="L496" s="84" t="b">
        <v>0</v>
      </c>
    </row>
    <row r="497" spans="1:12" ht="15">
      <c r="A497" s="84" t="s">
        <v>2579</v>
      </c>
      <c r="B497" s="84" t="s">
        <v>3227</v>
      </c>
      <c r="C497" s="84">
        <v>2</v>
      </c>
      <c r="D497" s="122">
        <v>0</v>
      </c>
      <c r="E497" s="122">
        <v>1.3117538610557542</v>
      </c>
      <c r="F497" s="84" t="s">
        <v>2403</v>
      </c>
      <c r="G497" s="84" t="b">
        <v>0</v>
      </c>
      <c r="H497" s="84" t="b">
        <v>0</v>
      </c>
      <c r="I497" s="84" t="b">
        <v>0</v>
      </c>
      <c r="J497" s="84" t="b">
        <v>0</v>
      </c>
      <c r="K497" s="84" t="b">
        <v>0</v>
      </c>
      <c r="L497" s="84" t="b">
        <v>0</v>
      </c>
    </row>
    <row r="498" spans="1:12" ht="15">
      <c r="A498" s="84" t="s">
        <v>2582</v>
      </c>
      <c r="B498" s="84" t="s">
        <v>2583</v>
      </c>
      <c r="C498" s="84">
        <v>5</v>
      </c>
      <c r="D498" s="122">
        <v>0.0063533928555755655</v>
      </c>
      <c r="E498" s="122">
        <v>1.334453751150931</v>
      </c>
      <c r="F498" s="84" t="s">
        <v>2404</v>
      </c>
      <c r="G498" s="84" t="b">
        <v>0</v>
      </c>
      <c r="H498" s="84" t="b">
        <v>1</v>
      </c>
      <c r="I498" s="84" t="b">
        <v>0</v>
      </c>
      <c r="J498" s="84" t="b">
        <v>0</v>
      </c>
      <c r="K498" s="84" t="b">
        <v>0</v>
      </c>
      <c r="L498" s="84" t="b">
        <v>0</v>
      </c>
    </row>
    <row r="499" spans="1:12" ht="15">
      <c r="A499" s="84" t="s">
        <v>2583</v>
      </c>
      <c r="B499" s="84" t="s">
        <v>2578</v>
      </c>
      <c r="C499" s="84">
        <v>5</v>
      </c>
      <c r="D499" s="122">
        <v>0.0063533928555755655</v>
      </c>
      <c r="E499" s="122">
        <v>1.334453751150931</v>
      </c>
      <c r="F499" s="84" t="s">
        <v>2404</v>
      </c>
      <c r="G499" s="84" t="b">
        <v>0</v>
      </c>
      <c r="H499" s="84" t="b">
        <v>0</v>
      </c>
      <c r="I499" s="84" t="b">
        <v>0</v>
      </c>
      <c r="J499" s="84" t="b">
        <v>0</v>
      </c>
      <c r="K499" s="84" t="b">
        <v>0</v>
      </c>
      <c r="L499" s="84" t="b">
        <v>0</v>
      </c>
    </row>
    <row r="500" spans="1:12" ht="15">
      <c r="A500" s="84" t="s">
        <v>2578</v>
      </c>
      <c r="B500" s="84" t="s">
        <v>2584</v>
      </c>
      <c r="C500" s="84">
        <v>5</v>
      </c>
      <c r="D500" s="122">
        <v>0.0063533928555755655</v>
      </c>
      <c r="E500" s="122">
        <v>1.334453751150931</v>
      </c>
      <c r="F500" s="84" t="s">
        <v>2404</v>
      </c>
      <c r="G500" s="84" t="b">
        <v>0</v>
      </c>
      <c r="H500" s="84" t="b">
        <v>0</v>
      </c>
      <c r="I500" s="84" t="b">
        <v>0</v>
      </c>
      <c r="J500" s="84" t="b">
        <v>1</v>
      </c>
      <c r="K500" s="84" t="b">
        <v>0</v>
      </c>
      <c r="L500" s="84" t="b">
        <v>0</v>
      </c>
    </row>
    <row r="501" spans="1:12" ht="15">
      <c r="A501" s="84" t="s">
        <v>2584</v>
      </c>
      <c r="B501" s="84" t="s">
        <v>2581</v>
      </c>
      <c r="C501" s="84">
        <v>5</v>
      </c>
      <c r="D501" s="122">
        <v>0.0063533928555755655</v>
      </c>
      <c r="E501" s="122">
        <v>1.0334237554869496</v>
      </c>
      <c r="F501" s="84" t="s">
        <v>2404</v>
      </c>
      <c r="G501" s="84" t="b">
        <v>1</v>
      </c>
      <c r="H501" s="84" t="b">
        <v>0</v>
      </c>
      <c r="I501" s="84" t="b">
        <v>0</v>
      </c>
      <c r="J501" s="84" t="b">
        <v>0</v>
      </c>
      <c r="K501" s="84" t="b">
        <v>0</v>
      </c>
      <c r="L501" s="84" t="b">
        <v>0</v>
      </c>
    </row>
    <row r="502" spans="1:12" ht="15">
      <c r="A502" s="84" t="s">
        <v>2581</v>
      </c>
      <c r="B502" s="84" t="s">
        <v>2585</v>
      </c>
      <c r="C502" s="84">
        <v>5</v>
      </c>
      <c r="D502" s="122">
        <v>0.0063533928555755655</v>
      </c>
      <c r="E502" s="122">
        <v>1.0334237554869496</v>
      </c>
      <c r="F502" s="84" t="s">
        <v>2404</v>
      </c>
      <c r="G502" s="84" t="b">
        <v>0</v>
      </c>
      <c r="H502" s="84" t="b">
        <v>0</v>
      </c>
      <c r="I502" s="84" t="b">
        <v>0</v>
      </c>
      <c r="J502" s="84" t="b">
        <v>1</v>
      </c>
      <c r="K502" s="84" t="b">
        <v>0</v>
      </c>
      <c r="L502" s="84" t="b">
        <v>0</v>
      </c>
    </row>
    <row r="503" spans="1:12" ht="15">
      <c r="A503" s="84" t="s">
        <v>2585</v>
      </c>
      <c r="B503" s="84" t="s">
        <v>2586</v>
      </c>
      <c r="C503" s="84">
        <v>5</v>
      </c>
      <c r="D503" s="122">
        <v>0.0063533928555755655</v>
      </c>
      <c r="E503" s="122">
        <v>1.334453751150931</v>
      </c>
      <c r="F503" s="84" t="s">
        <v>2404</v>
      </c>
      <c r="G503" s="84" t="b">
        <v>1</v>
      </c>
      <c r="H503" s="84" t="b">
        <v>0</v>
      </c>
      <c r="I503" s="84" t="b">
        <v>0</v>
      </c>
      <c r="J503" s="84" t="b">
        <v>0</v>
      </c>
      <c r="K503" s="84" t="b">
        <v>0</v>
      </c>
      <c r="L503" s="84" t="b">
        <v>0</v>
      </c>
    </row>
    <row r="504" spans="1:12" ht="15">
      <c r="A504" s="84" t="s">
        <v>2586</v>
      </c>
      <c r="B504" s="84" t="s">
        <v>2581</v>
      </c>
      <c r="C504" s="84">
        <v>5</v>
      </c>
      <c r="D504" s="122">
        <v>0.0063533928555755655</v>
      </c>
      <c r="E504" s="122">
        <v>1.0334237554869496</v>
      </c>
      <c r="F504" s="84" t="s">
        <v>2404</v>
      </c>
      <c r="G504" s="84" t="b">
        <v>0</v>
      </c>
      <c r="H504" s="84" t="b">
        <v>0</v>
      </c>
      <c r="I504" s="84" t="b">
        <v>0</v>
      </c>
      <c r="J504" s="84" t="b">
        <v>0</v>
      </c>
      <c r="K504" s="84" t="b">
        <v>0</v>
      </c>
      <c r="L504" s="84" t="b">
        <v>0</v>
      </c>
    </row>
    <row r="505" spans="1:12" ht="15">
      <c r="A505" s="84" t="s">
        <v>2581</v>
      </c>
      <c r="B505" s="84" t="s">
        <v>628</v>
      </c>
      <c r="C505" s="84">
        <v>5</v>
      </c>
      <c r="D505" s="122">
        <v>0.0063533928555755655</v>
      </c>
      <c r="E505" s="122">
        <v>0.829303772831025</v>
      </c>
      <c r="F505" s="84" t="s">
        <v>2404</v>
      </c>
      <c r="G505" s="84" t="b">
        <v>0</v>
      </c>
      <c r="H505" s="84" t="b">
        <v>0</v>
      </c>
      <c r="I505" s="84" t="b">
        <v>0</v>
      </c>
      <c r="J505" s="84" t="b">
        <v>0</v>
      </c>
      <c r="K505" s="84" t="b">
        <v>0</v>
      </c>
      <c r="L505" s="84" t="b">
        <v>0</v>
      </c>
    </row>
    <row r="506" spans="1:12" ht="15">
      <c r="A506" s="84" t="s">
        <v>628</v>
      </c>
      <c r="B506" s="84" t="s">
        <v>2587</v>
      </c>
      <c r="C506" s="84">
        <v>5</v>
      </c>
      <c r="D506" s="122">
        <v>0.0063533928555755655</v>
      </c>
      <c r="E506" s="122">
        <v>1.188325715472693</v>
      </c>
      <c r="F506" s="84" t="s">
        <v>2404</v>
      </c>
      <c r="G506" s="84" t="b">
        <v>0</v>
      </c>
      <c r="H506" s="84" t="b">
        <v>0</v>
      </c>
      <c r="I506" s="84" t="b">
        <v>0</v>
      </c>
      <c r="J506" s="84" t="b">
        <v>0</v>
      </c>
      <c r="K506" s="84" t="b">
        <v>0</v>
      </c>
      <c r="L506" s="84" t="b">
        <v>0</v>
      </c>
    </row>
    <row r="507" spans="1:12" ht="15">
      <c r="A507" s="84" t="s">
        <v>319</v>
      </c>
      <c r="B507" s="84" t="s">
        <v>2582</v>
      </c>
      <c r="C507" s="84">
        <v>4</v>
      </c>
      <c r="D507" s="122">
        <v>0.008453497345610241</v>
      </c>
      <c r="E507" s="122">
        <v>1.4313637641589874</v>
      </c>
      <c r="F507" s="84" t="s">
        <v>2404</v>
      </c>
      <c r="G507" s="84" t="b">
        <v>0</v>
      </c>
      <c r="H507" s="84" t="b">
        <v>0</v>
      </c>
      <c r="I507" s="84" t="b">
        <v>0</v>
      </c>
      <c r="J507" s="84" t="b">
        <v>0</v>
      </c>
      <c r="K507" s="84" t="b">
        <v>1</v>
      </c>
      <c r="L507" s="84" t="b">
        <v>0</v>
      </c>
    </row>
    <row r="508" spans="1:12" ht="15">
      <c r="A508" s="84" t="s">
        <v>2587</v>
      </c>
      <c r="B508" s="84" t="s">
        <v>3086</v>
      </c>
      <c r="C508" s="84">
        <v>4</v>
      </c>
      <c r="D508" s="122">
        <v>0.008453497345610241</v>
      </c>
      <c r="E508" s="122">
        <v>1.334453751150931</v>
      </c>
      <c r="F508" s="84" t="s">
        <v>2404</v>
      </c>
      <c r="G508" s="84" t="b">
        <v>0</v>
      </c>
      <c r="H508" s="84" t="b">
        <v>0</v>
      </c>
      <c r="I508" s="84" t="b">
        <v>0</v>
      </c>
      <c r="J508" s="84" t="b">
        <v>0</v>
      </c>
      <c r="K508" s="84" t="b">
        <v>0</v>
      </c>
      <c r="L508" s="84" t="b">
        <v>0</v>
      </c>
    </row>
    <row r="509" spans="1:12" ht="15">
      <c r="A509" s="84" t="s">
        <v>2537</v>
      </c>
      <c r="B509" s="84" t="s">
        <v>2538</v>
      </c>
      <c r="C509" s="84">
        <v>3</v>
      </c>
      <c r="D509" s="122">
        <v>0.00959939439898942</v>
      </c>
      <c r="E509" s="122">
        <v>1.5563025007672873</v>
      </c>
      <c r="F509" s="84" t="s">
        <v>2404</v>
      </c>
      <c r="G509" s="84" t="b">
        <v>0</v>
      </c>
      <c r="H509" s="84" t="b">
        <v>0</v>
      </c>
      <c r="I509" s="84" t="b">
        <v>0</v>
      </c>
      <c r="J509" s="84" t="b">
        <v>0</v>
      </c>
      <c r="K509" s="84" t="b">
        <v>0</v>
      </c>
      <c r="L509" s="84" t="b">
        <v>0</v>
      </c>
    </row>
    <row r="510" spans="1:12" ht="15">
      <c r="A510" s="84" t="s">
        <v>2537</v>
      </c>
      <c r="B510" s="84" t="s">
        <v>2538</v>
      </c>
      <c r="C510" s="84">
        <v>31</v>
      </c>
      <c r="D510" s="122">
        <v>0</v>
      </c>
      <c r="E510" s="122">
        <v>0.46767969848682095</v>
      </c>
      <c r="F510" s="84" t="s">
        <v>2406</v>
      </c>
      <c r="G510" s="84" t="b">
        <v>0</v>
      </c>
      <c r="H510" s="84" t="b">
        <v>0</v>
      </c>
      <c r="I510" s="84" t="b">
        <v>0</v>
      </c>
      <c r="J510" s="84" t="b">
        <v>0</v>
      </c>
      <c r="K510" s="84" t="b">
        <v>0</v>
      </c>
      <c r="L510" s="84" t="b">
        <v>0</v>
      </c>
    </row>
    <row r="511" spans="1:12" ht="15">
      <c r="A511" s="84" t="s">
        <v>2538</v>
      </c>
      <c r="B511" s="84" t="s">
        <v>2537</v>
      </c>
      <c r="C511" s="84">
        <v>28</v>
      </c>
      <c r="D511" s="122">
        <v>0.05245271546339441</v>
      </c>
      <c r="E511" s="122">
        <v>0.45243973193008413</v>
      </c>
      <c r="F511" s="84" t="s">
        <v>2406</v>
      </c>
      <c r="G511" s="84" t="b">
        <v>0</v>
      </c>
      <c r="H511" s="84" t="b">
        <v>0</v>
      </c>
      <c r="I511" s="84" t="b">
        <v>0</v>
      </c>
      <c r="J511" s="84" t="b">
        <v>0</v>
      </c>
      <c r="K511" s="84" t="b">
        <v>0</v>
      </c>
      <c r="L511" s="84" t="b">
        <v>0</v>
      </c>
    </row>
    <row r="512" spans="1:12" ht="15">
      <c r="A512" s="84" t="s">
        <v>2592</v>
      </c>
      <c r="B512" s="84" t="s">
        <v>358</v>
      </c>
      <c r="C512" s="84">
        <v>2</v>
      </c>
      <c r="D512" s="122">
        <v>0</v>
      </c>
      <c r="E512" s="122">
        <v>1.2041199826559248</v>
      </c>
      <c r="F512" s="84" t="s">
        <v>2407</v>
      </c>
      <c r="G512" s="84" t="b">
        <v>1</v>
      </c>
      <c r="H512" s="84" t="b">
        <v>0</v>
      </c>
      <c r="I512" s="84" t="b">
        <v>0</v>
      </c>
      <c r="J512" s="84" t="b">
        <v>0</v>
      </c>
      <c r="K512" s="84" t="b">
        <v>0</v>
      </c>
      <c r="L512" s="84" t="b">
        <v>0</v>
      </c>
    </row>
    <row r="513" spans="1:12" ht="15">
      <c r="A513" s="84" t="s">
        <v>358</v>
      </c>
      <c r="B513" s="84" t="s">
        <v>2593</v>
      </c>
      <c r="C513" s="84">
        <v>2</v>
      </c>
      <c r="D513" s="122">
        <v>0</v>
      </c>
      <c r="E513" s="122">
        <v>1.2041199826559248</v>
      </c>
      <c r="F513" s="84" t="s">
        <v>2407</v>
      </c>
      <c r="G513" s="84" t="b">
        <v>0</v>
      </c>
      <c r="H513" s="84" t="b">
        <v>0</v>
      </c>
      <c r="I513" s="84" t="b">
        <v>0</v>
      </c>
      <c r="J513" s="84" t="b">
        <v>1</v>
      </c>
      <c r="K513" s="84" t="b">
        <v>0</v>
      </c>
      <c r="L513" s="84" t="b">
        <v>0</v>
      </c>
    </row>
    <row r="514" spans="1:12" ht="15">
      <c r="A514" s="84" t="s">
        <v>2593</v>
      </c>
      <c r="B514" s="84" t="s">
        <v>2594</v>
      </c>
      <c r="C514" s="84">
        <v>2</v>
      </c>
      <c r="D514" s="122">
        <v>0</v>
      </c>
      <c r="E514" s="122">
        <v>1.2041199826559248</v>
      </c>
      <c r="F514" s="84" t="s">
        <v>2407</v>
      </c>
      <c r="G514" s="84" t="b">
        <v>1</v>
      </c>
      <c r="H514" s="84" t="b">
        <v>0</v>
      </c>
      <c r="I514" s="84" t="b">
        <v>0</v>
      </c>
      <c r="J514" s="84" t="b">
        <v>0</v>
      </c>
      <c r="K514" s="84" t="b">
        <v>0</v>
      </c>
      <c r="L514" s="84" t="b">
        <v>0</v>
      </c>
    </row>
    <row r="515" spans="1:12" ht="15">
      <c r="A515" s="84" t="s">
        <v>2594</v>
      </c>
      <c r="B515" s="84" t="s">
        <v>2595</v>
      </c>
      <c r="C515" s="84">
        <v>2</v>
      </c>
      <c r="D515" s="122">
        <v>0</v>
      </c>
      <c r="E515" s="122">
        <v>1.2041199826559248</v>
      </c>
      <c r="F515" s="84" t="s">
        <v>2407</v>
      </c>
      <c r="G515" s="84" t="b">
        <v>0</v>
      </c>
      <c r="H515" s="84" t="b">
        <v>0</v>
      </c>
      <c r="I515" s="84" t="b">
        <v>0</v>
      </c>
      <c r="J515" s="84" t="b">
        <v>0</v>
      </c>
      <c r="K515" s="84" t="b">
        <v>0</v>
      </c>
      <c r="L515" s="84" t="b">
        <v>0</v>
      </c>
    </row>
    <row r="516" spans="1:12" ht="15">
      <c r="A516" s="84" t="s">
        <v>2595</v>
      </c>
      <c r="B516" s="84" t="s">
        <v>2596</v>
      </c>
      <c r="C516" s="84">
        <v>2</v>
      </c>
      <c r="D516" s="122">
        <v>0</v>
      </c>
      <c r="E516" s="122">
        <v>1.2041199826559248</v>
      </c>
      <c r="F516" s="84" t="s">
        <v>2407</v>
      </c>
      <c r="G516" s="84" t="b">
        <v>0</v>
      </c>
      <c r="H516" s="84" t="b">
        <v>0</v>
      </c>
      <c r="I516" s="84" t="b">
        <v>0</v>
      </c>
      <c r="J516" s="84" t="b">
        <v>0</v>
      </c>
      <c r="K516" s="84" t="b">
        <v>0</v>
      </c>
      <c r="L516" s="84" t="b">
        <v>0</v>
      </c>
    </row>
    <row r="517" spans="1:12" ht="15">
      <c r="A517" s="84" t="s">
        <v>2596</v>
      </c>
      <c r="B517" s="84" t="s">
        <v>2597</v>
      </c>
      <c r="C517" s="84">
        <v>2</v>
      </c>
      <c r="D517" s="122">
        <v>0</v>
      </c>
      <c r="E517" s="122">
        <v>1.2041199826559248</v>
      </c>
      <c r="F517" s="84" t="s">
        <v>2407</v>
      </c>
      <c r="G517" s="84" t="b">
        <v>0</v>
      </c>
      <c r="H517" s="84" t="b">
        <v>0</v>
      </c>
      <c r="I517" s="84" t="b">
        <v>0</v>
      </c>
      <c r="J517" s="84" t="b">
        <v>0</v>
      </c>
      <c r="K517" s="84" t="b">
        <v>0</v>
      </c>
      <c r="L517" s="84" t="b">
        <v>0</v>
      </c>
    </row>
    <row r="518" spans="1:12" ht="15">
      <c r="A518" s="84" t="s">
        <v>2597</v>
      </c>
      <c r="B518" s="84" t="s">
        <v>2598</v>
      </c>
      <c r="C518" s="84">
        <v>2</v>
      </c>
      <c r="D518" s="122">
        <v>0</v>
      </c>
      <c r="E518" s="122">
        <v>1.2041199826559248</v>
      </c>
      <c r="F518" s="84" t="s">
        <v>2407</v>
      </c>
      <c r="G518" s="84" t="b">
        <v>0</v>
      </c>
      <c r="H518" s="84" t="b">
        <v>0</v>
      </c>
      <c r="I518" s="84" t="b">
        <v>0</v>
      </c>
      <c r="J518" s="84" t="b">
        <v>0</v>
      </c>
      <c r="K518" s="84" t="b">
        <v>0</v>
      </c>
      <c r="L518" s="84" t="b">
        <v>0</v>
      </c>
    </row>
    <row r="519" spans="1:12" ht="15">
      <c r="A519" s="84" t="s">
        <v>2598</v>
      </c>
      <c r="B519" s="84" t="s">
        <v>2599</v>
      </c>
      <c r="C519" s="84">
        <v>2</v>
      </c>
      <c r="D519" s="122">
        <v>0</v>
      </c>
      <c r="E519" s="122">
        <v>1.2041199826559248</v>
      </c>
      <c r="F519" s="84" t="s">
        <v>2407</v>
      </c>
      <c r="G519" s="84" t="b">
        <v>0</v>
      </c>
      <c r="H519" s="84" t="b">
        <v>0</v>
      </c>
      <c r="I519" s="84" t="b">
        <v>0</v>
      </c>
      <c r="J519" s="84" t="b">
        <v>0</v>
      </c>
      <c r="K519" s="84" t="b">
        <v>0</v>
      </c>
      <c r="L519" s="84" t="b">
        <v>0</v>
      </c>
    </row>
    <row r="520" spans="1:12" ht="15">
      <c r="A520" s="84" t="s">
        <v>2537</v>
      </c>
      <c r="B520" s="84" t="s">
        <v>2538</v>
      </c>
      <c r="C520" s="84">
        <v>4</v>
      </c>
      <c r="D520" s="122">
        <v>0</v>
      </c>
      <c r="E520" s="122">
        <v>1.236789099409293</v>
      </c>
      <c r="F520" s="84" t="s">
        <v>2408</v>
      </c>
      <c r="G520" s="84" t="b">
        <v>0</v>
      </c>
      <c r="H520" s="84" t="b">
        <v>0</v>
      </c>
      <c r="I520" s="84" t="b">
        <v>0</v>
      </c>
      <c r="J520" s="84" t="b">
        <v>0</v>
      </c>
      <c r="K520" s="84" t="b">
        <v>0</v>
      </c>
      <c r="L520" s="84" t="b">
        <v>0</v>
      </c>
    </row>
    <row r="521" spans="1:12" ht="15">
      <c r="A521" s="84" t="s">
        <v>3152</v>
      </c>
      <c r="B521" s="84" t="s">
        <v>3072</v>
      </c>
      <c r="C521" s="84">
        <v>2</v>
      </c>
      <c r="D521" s="122">
        <v>0.008247397141478936</v>
      </c>
      <c r="E521" s="122">
        <v>1.3617278360175928</v>
      </c>
      <c r="F521" s="84" t="s">
        <v>2408</v>
      </c>
      <c r="G521" s="84" t="b">
        <v>0</v>
      </c>
      <c r="H521" s="84" t="b">
        <v>0</v>
      </c>
      <c r="I521" s="84" t="b">
        <v>0</v>
      </c>
      <c r="J521" s="84" t="b">
        <v>0</v>
      </c>
      <c r="K521" s="84" t="b">
        <v>0</v>
      </c>
      <c r="L521" s="84" t="b">
        <v>0</v>
      </c>
    </row>
    <row r="522" spans="1:12" ht="15">
      <c r="A522" s="84" t="s">
        <v>3072</v>
      </c>
      <c r="B522" s="84" t="s">
        <v>2537</v>
      </c>
      <c r="C522" s="84">
        <v>2</v>
      </c>
      <c r="D522" s="122">
        <v>0.008247397141478936</v>
      </c>
      <c r="E522" s="122">
        <v>1.236789099409293</v>
      </c>
      <c r="F522" s="84" t="s">
        <v>2408</v>
      </c>
      <c r="G522" s="84" t="b">
        <v>0</v>
      </c>
      <c r="H522" s="84" t="b">
        <v>0</v>
      </c>
      <c r="I522" s="84" t="b">
        <v>0</v>
      </c>
      <c r="J522" s="84" t="b">
        <v>0</v>
      </c>
      <c r="K522" s="84" t="b">
        <v>0</v>
      </c>
      <c r="L522" s="84" t="b">
        <v>0</v>
      </c>
    </row>
    <row r="523" spans="1:12" ht="15">
      <c r="A523" s="84" t="s">
        <v>360</v>
      </c>
      <c r="B523" s="84" t="s">
        <v>359</v>
      </c>
      <c r="C523" s="84">
        <v>2</v>
      </c>
      <c r="D523" s="122">
        <v>0</v>
      </c>
      <c r="E523" s="122">
        <v>1.146128035678238</v>
      </c>
      <c r="F523" s="84" t="s">
        <v>2410</v>
      </c>
      <c r="G523" s="84" t="b">
        <v>0</v>
      </c>
      <c r="H523" s="84" t="b">
        <v>0</v>
      </c>
      <c r="I523" s="84" t="b">
        <v>0</v>
      </c>
      <c r="J523" s="84" t="b">
        <v>0</v>
      </c>
      <c r="K523" s="84" t="b">
        <v>0</v>
      </c>
      <c r="L523" s="84" t="b">
        <v>0</v>
      </c>
    </row>
    <row r="524" spans="1:12" ht="15">
      <c r="A524" s="84" t="s">
        <v>359</v>
      </c>
      <c r="B524" s="84" t="s">
        <v>3135</v>
      </c>
      <c r="C524" s="84">
        <v>2</v>
      </c>
      <c r="D524" s="122">
        <v>0</v>
      </c>
      <c r="E524" s="122">
        <v>1.146128035678238</v>
      </c>
      <c r="F524" s="84" t="s">
        <v>2410</v>
      </c>
      <c r="G524" s="84" t="b">
        <v>0</v>
      </c>
      <c r="H524" s="84" t="b">
        <v>0</v>
      </c>
      <c r="I524" s="84" t="b">
        <v>0</v>
      </c>
      <c r="J524" s="84" t="b">
        <v>1</v>
      </c>
      <c r="K524" s="84" t="b">
        <v>0</v>
      </c>
      <c r="L524" s="84" t="b">
        <v>0</v>
      </c>
    </row>
    <row r="525" spans="1:12" ht="15">
      <c r="A525" s="84" t="s">
        <v>3135</v>
      </c>
      <c r="B525" s="84" t="s">
        <v>3095</v>
      </c>
      <c r="C525" s="84">
        <v>2</v>
      </c>
      <c r="D525" s="122">
        <v>0</v>
      </c>
      <c r="E525" s="122">
        <v>1.146128035678238</v>
      </c>
      <c r="F525" s="84" t="s">
        <v>2410</v>
      </c>
      <c r="G525" s="84" t="b">
        <v>1</v>
      </c>
      <c r="H525" s="84" t="b">
        <v>0</v>
      </c>
      <c r="I525" s="84" t="b">
        <v>0</v>
      </c>
      <c r="J525" s="84" t="b">
        <v>0</v>
      </c>
      <c r="K525" s="84" t="b">
        <v>0</v>
      </c>
      <c r="L525" s="84" t="b">
        <v>0</v>
      </c>
    </row>
    <row r="526" spans="1:12" ht="15">
      <c r="A526" s="84" t="s">
        <v>3095</v>
      </c>
      <c r="B526" s="84" t="s">
        <v>3096</v>
      </c>
      <c r="C526" s="84">
        <v>2</v>
      </c>
      <c r="D526" s="122">
        <v>0</v>
      </c>
      <c r="E526" s="122">
        <v>0.8450980400142568</v>
      </c>
      <c r="F526" s="84" t="s">
        <v>2410</v>
      </c>
      <c r="G526" s="84" t="b">
        <v>0</v>
      </c>
      <c r="H526" s="84" t="b">
        <v>0</v>
      </c>
      <c r="I526" s="84" t="b">
        <v>0</v>
      </c>
      <c r="J526" s="84" t="b">
        <v>0</v>
      </c>
      <c r="K526" s="84" t="b">
        <v>0</v>
      </c>
      <c r="L526" s="84" t="b">
        <v>0</v>
      </c>
    </row>
    <row r="527" spans="1:12" ht="15">
      <c r="A527" s="84" t="s">
        <v>3096</v>
      </c>
      <c r="B527" s="84" t="s">
        <v>3239</v>
      </c>
      <c r="C527" s="84">
        <v>2</v>
      </c>
      <c r="D527" s="122">
        <v>0</v>
      </c>
      <c r="E527" s="122">
        <v>0.8450980400142568</v>
      </c>
      <c r="F527" s="84" t="s">
        <v>2410</v>
      </c>
      <c r="G527" s="84" t="b">
        <v>0</v>
      </c>
      <c r="H527" s="84" t="b">
        <v>0</v>
      </c>
      <c r="I527" s="84" t="b">
        <v>0</v>
      </c>
      <c r="J527" s="84" t="b">
        <v>0</v>
      </c>
      <c r="K527" s="84" t="b">
        <v>0</v>
      </c>
      <c r="L527" s="84" t="b">
        <v>0</v>
      </c>
    </row>
    <row r="528" spans="1:12" ht="15">
      <c r="A528" s="84" t="s">
        <v>3239</v>
      </c>
      <c r="B528" s="84" t="s">
        <v>3240</v>
      </c>
      <c r="C528" s="84">
        <v>2</v>
      </c>
      <c r="D528" s="122">
        <v>0</v>
      </c>
      <c r="E528" s="122">
        <v>1.146128035678238</v>
      </c>
      <c r="F528" s="84" t="s">
        <v>2410</v>
      </c>
      <c r="G528" s="84" t="b">
        <v>0</v>
      </c>
      <c r="H528" s="84" t="b">
        <v>0</v>
      </c>
      <c r="I528" s="84" t="b">
        <v>0</v>
      </c>
      <c r="J528" s="84" t="b">
        <v>0</v>
      </c>
      <c r="K528" s="84" t="b">
        <v>0</v>
      </c>
      <c r="L528" s="84" t="b">
        <v>0</v>
      </c>
    </row>
    <row r="529" spans="1:12" ht="15">
      <c r="A529" s="84" t="s">
        <v>3240</v>
      </c>
      <c r="B529" s="84" t="s">
        <v>3146</v>
      </c>
      <c r="C529" s="84">
        <v>2</v>
      </c>
      <c r="D529" s="122">
        <v>0</v>
      </c>
      <c r="E529" s="122">
        <v>1.146128035678238</v>
      </c>
      <c r="F529" s="84" t="s">
        <v>2410</v>
      </c>
      <c r="G529" s="84" t="b">
        <v>0</v>
      </c>
      <c r="H529" s="84" t="b">
        <v>0</v>
      </c>
      <c r="I529" s="84" t="b">
        <v>0</v>
      </c>
      <c r="J529" s="84" t="b">
        <v>0</v>
      </c>
      <c r="K529" s="84" t="b">
        <v>0</v>
      </c>
      <c r="L529" s="84" t="b">
        <v>0</v>
      </c>
    </row>
    <row r="530" spans="1:12" ht="15">
      <c r="A530" s="84" t="s">
        <v>3146</v>
      </c>
      <c r="B530" s="84" t="s">
        <v>3096</v>
      </c>
      <c r="C530" s="84">
        <v>2</v>
      </c>
      <c r="D530" s="122">
        <v>0</v>
      </c>
      <c r="E530" s="122">
        <v>0.8450980400142568</v>
      </c>
      <c r="F530" s="84" t="s">
        <v>2410</v>
      </c>
      <c r="G530" s="84" t="b">
        <v>0</v>
      </c>
      <c r="H530" s="84" t="b">
        <v>0</v>
      </c>
      <c r="I530" s="84" t="b">
        <v>0</v>
      </c>
      <c r="J530" s="84" t="b">
        <v>0</v>
      </c>
      <c r="K530" s="84" t="b">
        <v>0</v>
      </c>
      <c r="L530" s="84" t="b">
        <v>0</v>
      </c>
    </row>
    <row r="531" spans="1:12" ht="15">
      <c r="A531" s="84" t="s">
        <v>3096</v>
      </c>
      <c r="B531" s="84" t="s">
        <v>3241</v>
      </c>
      <c r="C531" s="84">
        <v>2</v>
      </c>
      <c r="D531" s="122">
        <v>0</v>
      </c>
      <c r="E531" s="122">
        <v>0.8450980400142568</v>
      </c>
      <c r="F531" s="84" t="s">
        <v>2410</v>
      </c>
      <c r="G531" s="84" t="b">
        <v>0</v>
      </c>
      <c r="H531" s="84" t="b">
        <v>0</v>
      </c>
      <c r="I531" s="84" t="b">
        <v>0</v>
      </c>
      <c r="J531" s="84" t="b">
        <v>0</v>
      </c>
      <c r="K531" s="84" t="b">
        <v>0</v>
      </c>
      <c r="L531" s="84" t="b">
        <v>0</v>
      </c>
    </row>
    <row r="532" spans="1:12" ht="15">
      <c r="A532" s="84" t="s">
        <v>3241</v>
      </c>
      <c r="B532" s="84" t="s">
        <v>3242</v>
      </c>
      <c r="C532" s="84">
        <v>2</v>
      </c>
      <c r="D532" s="122">
        <v>0</v>
      </c>
      <c r="E532" s="122">
        <v>1.146128035678238</v>
      </c>
      <c r="F532" s="84" t="s">
        <v>2410</v>
      </c>
      <c r="G532" s="84" t="b">
        <v>0</v>
      </c>
      <c r="H532" s="84" t="b">
        <v>0</v>
      </c>
      <c r="I532" s="84" t="b">
        <v>0</v>
      </c>
      <c r="J532" s="84" t="b">
        <v>1</v>
      </c>
      <c r="K532" s="84" t="b">
        <v>0</v>
      </c>
      <c r="L532" s="84" t="b">
        <v>0</v>
      </c>
    </row>
    <row r="533" spans="1:12" ht="15">
      <c r="A533" s="84" t="s">
        <v>3242</v>
      </c>
      <c r="B533" s="84" t="s">
        <v>3134</v>
      </c>
      <c r="C533" s="84">
        <v>2</v>
      </c>
      <c r="D533" s="122">
        <v>0</v>
      </c>
      <c r="E533" s="122">
        <v>1.146128035678238</v>
      </c>
      <c r="F533" s="84" t="s">
        <v>2410</v>
      </c>
      <c r="G533" s="84" t="b">
        <v>1</v>
      </c>
      <c r="H533" s="84" t="b">
        <v>0</v>
      </c>
      <c r="I533" s="84" t="b">
        <v>0</v>
      </c>
      <c r="J533" s="84" t="b">
        <v>0</v>
      </c>
      <c r="K533" s="84" t="b">
        <v>0</v>
      </c>
      <c r="L533" s="84" t="b">
        <v>0</v>
      </c>
    </row>
    <row r="534" spans="1:12" ht="15">
      <c r="A534" s="84" t="s">
        <v>3134</v>
      </c>
      <c r="B534" s="84" t="s">
        <v>2549</v>
      </c>
      <c r="C534" s="84">
        <v>2</v>
      </c>
      <c r="D534" s="122">
        <v>0</v>
      </c>
      <c r="E534" s="122">
        <v>1.146128035678238</v>
      </c>
      <c r="F534" s="84" t="s">
        <v>2410</v>
      </c>
      <c r="G534" s="84" t="b">
        <v>0</v>
      </c>
      <c r="H534" s="84" t="b">
        <v>0</v>
      </c>
      <c r="I534" s="84" t="b">
        <v>0</v>
      </c>
      <c r="J534" s="84" t="b">
        <v>0</v>
      </c>
      <c r="K534" s="84" t="b">
        <v>0</v>
      </c>
      <c r="L534" s="84" t="b">
        <v>0</v>
      </c>
    </row>
    <row r="535" spans="1:12" ht="15">
      <c r="A535" s="84" t="s">
        <v>3049</v>
      </c>
      <c r="B535" s="84" t="s">
        <v>2542</v>
      </c>
      <c r="C535" s="84">
        <v>4</v>
      </c>
      <c r="D535" s="122">
        <v>0</v>
      </c>
      <c r="E535" s="122">
        <v>1.1687920203141817</v>
      </c>
      <c r="F535" s="84" t="s">
        <v>2411</v>
      </c>
      <c r="G535" s="84" t="b">
        <v>0</v>
      </c>
      <c r="H535" s="84" t="b">
        <v>0</v>
      </c>
      <c r="I535" s="84" t="b">
        <v>0</v>
      </c>
      <c r="J535" s="84" t="b">
        <v>0</v>
      </c>
      <c r="K535" s="84" t="b">
        <v>0</v>
      </c>
      <c r="L535" s="84" t="b">
        <v>0</v>
      </c>
    </row>
    <row r="536" spans="1:12" ht="15">
      <c r="A536" s="84" t="s">
        <v>2542</v>
      </c>
      <c r="B536" s="84" t="s">
        <v>3078</v>
      </c>
      <c r="C536" s="84">
        <v>4</v>
      </c>
      <c r="D536" s="122">
        <v>0</v>
      </c>
      <c r="E536" s="122">
        <v>1.1687920203141817</v>
      </c>
      <c r="F536" s="84" t="s">
        <v>2411</v>
      </c>
      <c r="G536" s="84" t="b">
        <v>0</v>
      </c>
      <c r="H536" s="84" t="b">
        <v>0</v>
      </c>
      <c r="I536" s="84" t="b">
        <v>0</v>
      </c>
      <c r="J536" s="84" t="b">
        <v>0</v>
      </c>
      <c r="K536" s="84" t="b">
        <v>0</v>
      </c>
      <c r="L536" s="84" t="b">
        <v>0</v>
      </c>
    </row>
    <row r="537" spans="1:12" ht="15">
      <c r="A537" s="84" t="s">
        <v>3078</v>
      </c>
      <c r="B537" s="84" t="s">
        <v>3079</v>
      </c>
      <c r="C537" s="84">
        <v>4</v>
      </c>
      <c r="D537" s="122">
        <v>0</v>
      </c>
      <c r="E537" s="122">
        <v>1.1687920203141817</v>
      </c>
      <c r="F537" s="84" t="s">
        <v>2411</v>
      </c>
      <c r="G537" s="84" t="b">
        <v>0</v>
      </c>
      <c r="H537" s="84" t="b">
        <v>0</v>
      </c>
      <c r="I537" s="84" t="b">
        <v>0</v>
      </c>
      <c r="J537" s="84" t="b">
        <v>0</v>
      </c>
      <c r="K537" s="84" t="b">
        <v>0</v>
      </c>
      <c r="L537" s="84" t="b">
        <v>0</v>
      </c>
    </row>
    <row r="538" spans="1:12" ht="15">
      <c r="A538" s="84" t="s">
        <v>3079</v>
      </c>
      <c r="B538" s="84" t="s">
        <v>3100</v>
      </c>
      <c r="C538" s="84">
        <v>4</v>
      </c>
      <c r="D538" s="122">
        <v>0</v>
      </c>
      <c r="E538" s="122">
        <v>1.1687920203141817</v>
      </c>
      <c r="F538" s="84" t="s">
        <v>2411</v>
      </c>
      <c r="G538" s="84" t="b">
        <v>0</v>
      </c>
      <c r="H538" s="84" t="b">
        <v>0</v>
      </c>
      <c r="I538" s="84" t="b">
        <v>0</v>
      </c>
      <c r="J538" s="84" t="b">
        <v>1</v>
      </c>
      <c r="K538" s="84" t="b">
        <v>0</v>
      </c>
      <c r="L538" s="84" t="b">
        <v>0</v>
      </c>
    </row>
    <row r="539" spans="1:12" ht="15">
      <c r="A539" s="84" t="s">
        <v>3100</v>
      </c>
      <c r="B539" s="84" t="s">
        <v>3080</v>
      </c>
      <c r="C539" s="84">
        <v>4</v>
      </c>
      <c r="D539" s="122">
        <v>0</v>
      </c>
      <c r="E539" s="122">
        <v>1.1687920203141817</v>
      </c>
      <c r="F539" s="84" t="s">
        <v>2411</v>
      </c>
      <c r="G539" s="84" t="b">
        <v>1</v>
      </c>
      <c r="H539" s="84" t="b">
        <v>0</v>
      </c>
      <c r="I539" s="84" t="b">
        <v>0</v>
      </c>
      <c r="J539" s="84" t="b">
        <v>0</v>
      </c>
      <c r="K539" s="84" t="b">
        <v>0</v>
      </c>
      <c r="L539" s="84" t="b">
        <v>0</v>
      </c>
    </row>
    <row r="540" spans="1:12" ht="15">
      <c r="A540" s="84" t="s">
        <v>3080</v>
      </c>
      <c r="B540" s="84" t="s">
        <v>3101</v>
      </c>
      <c r="C540" s="84">
        <v>4</v>
      </c>
      <c r="D540" s="122">
        <v>0</v>
      </c>
      <c r="E540" s="122">
        <v>1.1687920203141817</v>
      </c>
      <c r="F540" s="84" t="s">
        <v>2411</v>
      </c>
      <c r="G540" s="84" t="b">
        <v>0</v>
      </c>
      <c r="H540" s="84" t="b">
        <v>0</v>
      </c>
      <c r="I540" s="84" t="b">
        <v>0</v>
      </c>
      <c r="J540" s="84" t="b">
        <v>0</v>
      </c>
      <c r="K540" s="84" t="b">
        <v>0</v>
      </c>
      <c r="L540" s="84" t="b">
        <v>0</v>
      </c>
    </row>
    <row r="541" spans="1:12" ht="15">
      <c r="A541" s="84" t="s">
        <v>3101</v>
      </c>
      <c r="B541" s="84" t="s">
        <v>3102</v>
      </c>
      <c r="C541" s="84">
        <v>4</v>
      </c>
      <c r="D541" s="122">
        <v>0</v>
      </c>
      <c r="E541" s="122">
        <v>1.1687920203141817</v>
      </c>
      <c r="F541" s="84" t="s">
        <v>2411</v>
      </c>
      <c r="G541" s="84" t="b">
        <v>0</v>
      </c>
      <c r="H541" s="84" t="b">
        <v>0</v>
      </c>
      <c r="I541" s="84" t="b">
        <v>0</v>
      </c>
      <c r="J541" s="84" t="b">
        <v>0</v>
      </c>
      <c r="K541" s="84" t="b">
        <v>0</v>
      </c>
      <c r="L541" s="84" t="b">
        <v>0</v>
      </c>
    </row>
    <row r="542" spans="1:12" ht="15">
      <c r="A542" s="84" t="s">
        <v>3102</v>
      </c>
      <c r="B542" s="84" t="s">
        <v>3035</v>
      </c>
      <c r="C542" s="84">
        <v>4</v>
      </c>
      <c r="D542" s="122">
        <v>0</v>
      </c>
      <c r="E542" s="122">
        <v>1.1687920203141817</v>
      </c>
      <c r="F542" s="84" t="s">
        <v>2411</v>
      </c>
      <c r="G542" s="84" t="b">
        <v>0</v>
      </c>
      <c r="H542" s="84" t="b">
        <v>0</v>
      </c>
      <c r="I542" s="84" t="b">
        <v>0</v>
      </c>
      <c r="J542" s="84" t="b">
        <v>0</v>
      </c>
      <c r="K542" s="84" t="b">
        <v>0</v>
      </c>
      <c r="L542" s="84" t="b">
        <v>0</v>
      </c>
    </row>
    <row r="543" spans="1:12" ht="15">
      <c r="A543" s="84" t="s">
        <v>3035</v>
      </c>
      <c r="B543" s="84" t="s">
        <v>3103</v>
      </c>
      <c r="C543" s="84">
        <v>4</v>
      </c>
      <c r="D543" s="122">
        <v>0</v>
      </c>
      <c r="E543" s="122">
        <v>1.1687920203141817</v>
      </c>
      <c r="F543" s="84" t="s">
        <v>2411</v>
      </c>
      <c r="G543" s="84" t="b">
        <v>0</v>
      </c>
      <c r="H543" s="84" t="b">
        <v>0</v>
      </c>
      <c r="I543" s="84" t="b">
        <v>0</v>
      </c>
      <c r="J543" s="84" t="b">
        <v>0</v>
      </c>
      <c r="K543" s="84" t="b">
        <v>0</v>
      </c>
      <c r="L543" s="84" t="b">
        <v>0</v>
      </c>
    </row>
    <row r="544" spans="1:12" ht="15">
      <c r="A544" s="84" t="s">
        <v>3103</v>
      </c>
      <c r="B544" s="84" t="s">
        <v>3031</v>
      </c>
      <c r="C544" s="84">
        <v>4</v>
      </c>
      <c r="D544" s="122">
        <v>0</v>
      </c>
      <c r="E544" s="122">
        <v>1.1687920203141817</v>
      </c>
      <c r="F544" s="84" t="s">
        <v>2411</v>
      </c>
      <c r="G544" s="84" t="b">
        <v>0</v>
      </c>
      <c r="H544" s="84" t="b">
        <v>0</v>
      </c>
      <c r="I544" s="84" t="b">
        <v>0</v>
      </c>
      <c r="J544" s="84" t="b">
        <v>0</v>
      </c>
      <c r="K544" s="84" t="b">
        <v>0</v>
      </c>
      <c r="L544" s="84" t="b">
        <v>0</v>
      </c>
    </row>
    <row r="545" spans="1:12" ht="15">
      <c r="A545" s="84" t="s">
        <v>3031</v>
      </c>
      <c r="B545" s="84" t="s">
        <v>3104</v>
      </c>
      <c r="C545" s="84">
        <v>4</v>
      </c>
      <c r="D545" s="122">
        <v>0</v>
      </c>
      <c r="E545" s="122">
        <v>1.1687920203141817</v>
      </c>
      <c r="F545" s="84" t="s">
        <v>2411</v>
      </c>
      <c r="G545" s="84" t="b">
        <v>0</v>
      </c>
      <c r="H545" s="84" t="b">
        <v>0</v>
      </c>
      <c r="I545" s="84" t="b">
        <v>0</v>
      </c>
      <c r="J545" s="84" t="b">
        <v>0</v>
      </c>
      <c r="K545" s="84" t="b">
        <v>0</v>
      </c>
      <c r="L545" s="84" t="b">
        <v>0</v>
      </c>
    </row>
    <row r="546" spans="1:12" ht="15">
      <c r="A546" s="84" t="s">
        <v>3104</v>
      </c>
      <c r="B546" s="84" t="s">
        <v>3069</v>
      </c>
      <c r="C546" s="84">
        <v>4</v>
      </c>
      <c r="D546" s="122">
        <v>0</v>
      </c>
      <c r="E546" s="122">
        <v>1.1687920203141817</v>
      </c>
      <c r="F546" s="84" t="s">
        <v>2411</v>
      </c>
      <c r="G546" s="84" t="b">
        <v>0</v>
      </c>
      <c r="H546" s="84" t="b">
        <v>0</v>
      </c>
      <c r="I546" s="84" t="b">
        <v>0</v>
      </c>
      <c r="J546" s="84" t="b">
        <v>1</v>
      </c>
      <c r="K546" s="84" t="b">
        <v>0</v>
      </c>
      <c r="L546" s="84" t="b">
        <v>0</v>
      </c>
    </row>
    <row r="547" spans="1:12" ht="15">
      <c r="A547" s="84" t="s">
        <v>3069</v>
      </c>
      <c r="B547" s="84" t="s">
        <v>3105</v>
      </c>
      <c r="C547" s="84">
        <v>4</v>
      </c>
      <c r="D547" s="122">
        <v>0</v>
      </c>
      <c r="E547" s="122">
        <v>1.1687920203141817</v>
      </c>
      <c r="F547" s="84" t="s">
        <v>2411</v>
      </c>
      <c r="G547" s="84" t="b">
        <v>1</v>
      </c>
      <c r="H547" s="84" t="b">
        <v>0</v>
      </c>
      <c r="I547" s="84" t="b">
        <v>0</v>
      </c>
      <c r="J547" s="84" t="b">
        <v>0</v>
      </c>
      <c r="K547" s="84" t="b">
        <v>0</v>
      </c>
      <c r="L547" s="84" t="b">
        <v>0</v>
      </c>
    </row>
    <row r="548" spans="1:12" ht="15">
      <c r="A548" s="84" t="s">
        <v>3105</v>
      </c>
      <c r="B548" s="84" t="s">
        <v>3106</v>
      </c>
      <c r="C548" s="84">
        <v>4</v>
      </c>
      <c r="D548" s="122">
        <v>0</v>
      </c>
      <c r="E548" s="122">
        <v>1.1687920203141817</v>
      </c>
      <c r="F548" s="84" t="s">
        <v>2411</v>
      </c>
      <c r="G548" s="84" t="b">
        <v>0</v>
      </c>
      <c r="H548" s="84" t="b">
        <v>0</v>
      </c>
      <c r="I548" s="84" t="b">
        <v>0</v>
      </c>
      <c r="J548" s="84" t="b">
        <v>0</v>
      </c>
      <c r="K548" s="84" t="b">
        <v>0</v>
      </c>
      <c r="L548" s="84" t="b">
        <v>0</v>
      </c>
    </row>
    <row r="549" spans="1:12" ht="15">
      <c r="A549" s="84" t="s">
        <v>245</v>
      </c>
      <c r="B549" s="84" t="s">
        <v>3049</v>
      </c>
      <c r="C549" s="84">
        <v>3</v>
      </c>
      <c r="D549" s="122">
        <v>0.005949463648014282</v>
      </c>
      <c r="E549" s="122">
        <v>1.2937307569224816</v>
      </c>
      <c r="F549" s="84" t="s">
        <v>2411</v>
      </c>
      <c r="G549" s="84" t="b">
        <v>0</v>
      </c>
      <c r="H549" s="84" t="b">
        <v>0</v>
      </c>
      <c r="I549" s="84" t="b">
        <v>0</v>
      </c>
      <c r="J549" s="84" t="b">
        <v>0</v>
      </c>
      <c r="K549" s="84" t="b">
        <v>0</v>
      </c>
      <c r="L549" s="84" t="b">
        <v>0</v>
      </c>
    </row>
    <row r="550" spans="1:12" ht="15">
      <c r="A550" s="84" t="s">
        <v>2504</v>
      </c>
      <c r="B550" s="84" t="s">
        <v>3057</v>
      </c>
      <c r="C550" s="84">
        <v>4</v>
      </c>
      <c r="D550" s="122">
        <v>0</v>
      </c>
      <c r="E550" s="122">
        <v>1.146128035678238</v>
      </c>
      <c r="F550" s="84" t="s">
        <v>2412</v>
      </c>
      <c r="G550" s="84" t="b">
        <v>0</v>
      </c>
      <c r="H550" s="84" t="b">
        <v>0</v>
      </c>
      <c r="I550" s="84" t="b">
        <v>0</v>
      </c>
      <c r="J550" s="84" t="b">
        <v>0</v>
      </c>
      <c r="K550" s="84" t="b">
        <v>0</v>
      </c>
      <c r="L550" s="84" t="b">
        <v>0</v>
      </c>
    </row>
    <row r="551" spans="1:12" ht="15">
      <c r="A551" s="84" t="s">
        <v>3057</v>
      </c>
      <c r="B551" s="84" t="s">
        <v>3036</v>
      </c>
      <c r="C551" s="84">
        <v>4</v>
      </c>
      <c r="D551" s="122">
        <v>0</v>
      </c>
      <c r="E551" s="122">
        <v>1.146128035678238</v>
      </c>
      <c r="F551" s="84" t="s">
        <v>2412</v>
      </c>
      <c r="G551" s="84" t="b">
        <v>0</v>
      </c>
      <c r="H551" s="84" t="b">
        <v>0</v>
      </c>
      <c r="I551" s="84" t="b">
        <v>0</v>
      </c>
      <c r="J551" s="84" t="b">
        <v>0</v>
      </c>
      <c r="K551" s="84" t="b">
        <v>0</v>
      </c>
      <c r="L551" s="84" t="b">
        <v>0</v>
      </c>
    </row>
    <row r="552" spans="1:12" ht="15">
      <c r="A552" s="84" t="s">
        <v>3036</v>
      </c>
      <c r="B552" s="84" t="s">
        <v>3035</v>
      </c>
      <c r="C552" s="84">
        <v>4</v>
      </c>
      <c r="D552" s="122">
        <v>0</v>
      </c>
      <c r="E552" s="122">
        <v>1.146128035678238</v>
      </c>
      <c r="F552" s="84" t="s">
        <v>2412</v>
      </c>
      <c r="G552" s="84" t="b">
        <v>0</v>
      </c>
      <c r="H552" s="84" t="b">
        <v>0</v>
      </c>
      <c r="I552" s="84" t="b">
        <v>0</v>
      </c>
      <c r="J552" s="84" t="b">
        <v>0</v>
      </c>
      <c r="K552" s="84" t="b">
        <v>0</v>
      </c>
      <c r="L552" s="84" t="b">
        <v>0</v>
      </c>
    </row>
    <row r="553" spans="1:12" ht="15">
      <c r="A553" s="84" t="s">
        <v>3035</v>
      </c>
      <c r="B553" s="84" t="s">
        <v>3045</v>
      </c>
      <c r="C553" s="84">
        <v>4</v>
      </c>
      <c r="D553" s="122">
        <v>0</v>
      </c>
      <c r="E553" s="122">
        <v>1.146128035678238</v>
      </c>
      <c r="F553" s="84" t="s">
        <v>2412</v>
      </c>
      <c r="G553" s="84" t="b">
        <v>0</v>
      </c>
      <c r="H553" s="84" t="b">
        <v>0</v>
      </c>
      <c r="I553" s="84" t="b">
        <v>0</v>
      </c>
      <c r="J553" s="84" t="b">
        <v>0</v>
      </c>
      <c r="K553" s="84" t="b">
        <v>0</v>
      </c>
      <c r="L553" s="84" t="b">
        <v>0</v>
      </c>
    </row>
    <row r="554" spans="1:12" ht="15">
      <c r="A554" s="84" t="s">
        <v>3045</v>
      </c>
      <c r="B554" s="84" t="s">
        <v>2537</v>
      </c>
      <c r="C554" s="84">
        <v>4</v>
      </c>
      <c r="D554" s="122">
        <v>0</v>
      </c>
      <c r="E554" s="122">
        <v>1.146128035678238</v>
      </c>
      <c r="F554" s="84" t="s">
        <v>2412</v>
      </c>
      <c r="G554" s="84" t="b">
        <v>0</v>
      </c>
      <c r="H554" s="84" t="b">
        <v>0</v>
      </c>
      <c r="I554" s="84" t="b">
        <v>0</v>
      </c>
      <c r="J554" s="84" t="b">
        <v>0</v>
      </c>
      <c r="K554" s="84" t="b">
        <v>0</v>
      </c>
      <c r="L554" s="84" t="b">
        <v>0</v>
      </c>
    </row>
    <row r="555" spans="1:12" ht="15">
      <c r="A555" s="84" t="s">
        <v>2537</v>
      </c>
      <c r="B555" s="84" t="s">
        <v>2539</v>
      </c>
      <c r="C555" s="84">
        <v>4</v>
      </c>
      <c r="D555" s="122">
        <v>0</v>
      </c>
      <c r="E555" s="122">
        <v>1.146128035678238</v>
      </c>
      <c r="F555" s="84" t="s">
        <v>2412</v>
      </c>
      <c r="G555" s="84" t="b">
        <v>0</v>
      </c>
      <c r="H555" s="84" t="b">
        <v>0</v>
      </c>
      <c r="I555" s="84" t="b">
        <v>0</v>
      </c>
      <c r="J555" s="84" t="b">
        <v>0</v>
      </c>
      <c r="K555" s="84" t="b">
        <v>0</v>
      </c>
      <c r="L555" s="84" t="b">
        <v>0</v>
      </c>
    </row>
    <row r="556" spans="1:12" ht="15">
      <c r="A556" s="84" t="s">
        <v>2539</v>
      </c>
      <c r="B556" s="84" t="s">
        <v>3043</v>
      </c>
      <c r="C556" s="84">
        <v>4</v>
      </c>
      <c r="D556" s="122">
        <v>0</v>
      </c>
      <c r="E556" s="122">
        <v>1.146128035678238</v>
      </c>
      <c r="F556" s="84" t="s">
        <v>2412</v>
      </c>
      <c r="G556" s="84" t="b">
        <v>0</v>
      </c>
      <c r="H556" s="84" t="b">
        <v>0</v>
      </c>
      <c r="I556" s="84" t="b">
        <v>0</v>
      </c>
      <c r="J556" s="84" t="b">
        <v>0</v>
      </c>
      <c r="K556" s="84" t="b">
        <v>0</v>
      </c>
      <c r="L556" s="84" t="b">
        <v>0</v>
      </c>
    </row>
    <row r="557" spans="1:12" ht="15">
      <c r="A557" s="84" t="s">
        <v>3043</v>
      </c>
      <c r="B557" s="84" t="s">
        <v>3032</v>
      </c>
      <c r="C557" s="84">
        <v>4</v>
      </c>
      <c r="D557" s="122">
        <v>0</v>
      </c>
      <c r="E557" s="122">
        <v>1.146128035678238</v>
      </c>
      <c r="F557" s="84" t="s">
        <v>2412</v>
      </c>
      <c r="G557" s="84" t="b">
        <v>0</v>
      </c>
      <c r="H557" s="84" t="b">
        <v>0</v>
      </c>
      <c r="I557" s="84" t="b">
        <v>0</v>
      </c>
      <c r="J557" s="84" t="b">
        <v>0</v>
      </c>
      <c r="K557" s="84" t="b">
        <v>0</v>
      </c>
      <c r="L557" s="84" t="b">
        <v>0</v>
      </c>
    </row>
    <row r="558" spans="1:12" ht="15">
      <c r="A558" s="84" t="s">
        <v>3032</v>
      </c>
      <c r="B558" s="84" t="s">
        <v>3058</v>
      </c>
      <c r="C558" s="84">
        <v>4</v>
      </c>
      <c r="D558" s="122">
        <v>0</v>
      </c>
      <c r="E558" s="122">
        <v>1.146128035678238</v>
      </c>
      <c r="F558" s="84" t="s">
        <v>2412</v>
      </c>
      <c r="G558" s="84" t="b">
        <v>0</v>
      </c>
      <c r="H558" s="84" t="b">
        <v>0</v>
      </c>
      <c r="I558" s="84" t="b">
        <v>0</v>
      </c>
      <c r="J558" s="84" t="b">
        <v>0</v>
      </c>
      <c r="K558" s="84" t="b">
        <v>0</v>
      </c>
      <c r="L558" s="84" t="b">
        <v>0</v>
      </c>
    </row>
    <row r="559" spans="1:12" ht="15">
      <c r="A559" s="84" t="s">
        <v>3058</v>
      </c>
      <c r="B559" s="84" t="s">
        <v>3059</v>
      </c>
      <c r="C559" s="84">
        <v>4</v>
      </c>
      <c r="D559" s="122">
        <v>0</v>
      </c>
      <c r="E559" s="122">
        <v>1.146128035678238</v>
      </c>
      <c r="F559" s="84" t="s">
        <v>2412</v>
      </c>
      <c r="G559" s="84" t="b">
        <v>0</v>
      </c>
      <c r="H559" s="84" t="b">
        <v>0</v>
      </c>
      <c r="I559" s="84" t="b">
        <v>0</v>
      </c>
      <c r="J559" s="84" t="b">
        <v>0</v>
      </c>
      <c r="K559" s="84" t="b">
        <v>0</v>
      </c>
      <c r="L559" s="84" t="b">
        <v>0</v>
      </c>
    </row>
    <row r="560" spans="1:12" ht="15">
      <c r="A560" s="84" t="s">
        <v>3059</v>
      </c>
      <c r="B560" s="84" t="s">
        <v>3038</v>
      </c>
      <c r="C560" s="84">
        <v>4</v>
      </c>
      <c r="D560" s="122">
        <v>0</v>
      </c>
      <c r="E560" s="122">
        <v>1.146128035678238</v>
      </c>
      <c r="F560" s="84" t="s">
        <v>2412</v>
      </c>
      <c r="G560" s="84" t="b">
        <v>0</v>
      </c>
      <c r="H560" s="84" t="b">
        <v>0</v>
      </c>
      <c r="I560" s="84" t="b">
        <v>0</v>
      </c>
      <c r="J560" s="84" t="b">
        <v>0</v>
      </c>
      <c r="K560" s="84" t="b">
        <v>0</v>
      </c>
      <c r="L560" s="84" t="b">
        <v>0</v>
      </c>
    </row>
    <row r="561" spans="1:12" ht="15">
      <c r="A561" s="84" t="s">
        <v>3038</v>
      </c>
      <c r="B561" s="84" t="s">
        <v>3060</v>
      </c>
      <c r="C561" s="84">
        <v>4</v>
      </c>
      <c r="D561" s="122">
        <v>0</v>
      </c>
      <c r="E561" s="122">
        <v>1.146128035678238</v>
      </c>
      <c r="F561" s="84" t="s">
        <v>2412</v>
      </c>
      <c r="G561" s="84" t="b">
        <v>0</v>
      </c>
      <c r="H561" s="84" t="b">
        <v>0</v>
      </c>
      <c r="I561" s="84" t="b">
        <v>0</v>
      </c>
      <c r="J561" s="84" t="b">
        <v>0</v>
      </c>
      <c r="K561" s="84" t="b">
        <v>0</v>
      </c>
      <c r="L561" s="84" t="b">
        <v>0</v>
      </c>
    </row>
    <row r="562" spans="1:12" ht="15">
      <c r="A562" s="84" t="s">
        <v>214</v>
      </c>
      <c r="B562" s="84" t="s">
        <v>2504</v>
      </c>
      <c r="C562" s="84">
        <v>3</v>
      </c>
      <c r="D562" s="122">
        <v>0.006246936830414997</v>
      </c>
      <c r="E562" s="122">
        <v>1.271066772286538</v>
      </c>
      <c r="F562" s="84" t="s">
        <v>2412</v>
      </c>
      <c r="G562" s="84" t="b">
        <v>0</v>
      </c>
      <c r="H562" s="84" t="b">
        <v>0</v>
      </c>
      <c r="I562" s="84" t="b">
        <v>0</v>
      </c>
      <c r="J562" s="84" t="b">
        <v>0</v>
      </c>
      <c r="K562" s="84" t="b">
        <v>0</v>
      </c>
      <c r="L562" s="84" t="b">
        <v>0</v>
      </c>
    </row>
    <row r="563" spans="1:12" ht="15">
      <c r="A563" s="84" t="s">
        <v>3060</v>
      </c>
      <c r="B563" s="84" t="s">
        <v>3107</v>
      </c>
      <c r="C563" s="84">
        <v>3</v>
      </c>
      <c r="D563" s="122">
        <v>0.006246936830414997</v>
      </c>
      <c r="E563" s="122">
        <v>1.1461280356782382</v>
      </c>
      <c r="F563" s="84" t="s">
        <v>2412</v>
      </c>
      <c r="G563" s="84" t="b">
        <v>0</v>
      </c>
      <c r="H563" s="84" t="b">
        <v>0</v>
      </c>
      <c r="I563" s="84" t="b">
        <v>0</v>
      </c>
      <c r="J563" s="84" t="b">
        <v>0</v>
      </c>
      <c r="K563" s="84" t="b">
        <v>0</v>
      </c>
      <c r="L563" s="84" t="b">
        <v>0</v>
      </c>
    </row>
    <row r="564" spans="1:12" ht="15">
      <c r="A564" s="84" t="s">
        <v>2537</v>
      </c>
      <c r="B564" s="84" t="s">
        <v>2538</v>
      </c>
      <c r="C564" s="84">
        <v>3</v>
      </c>
      <c r="D564" s="122">
        <v>0</v>
      </c>
      <c r="E564" s="122">
        <v>1.1026623418971477</v>
      </c>
      <c r="F564" s="84" t="s">
        <v>2414</v>
      </c>
      <c r="G564" s="84" t="b">
        <v>0</v>
      </c>
      <c r="H564" s="84" t="b">
        <v>0</v>
      </c>
      <c r="I564" s="84" t="b">
        <v>0</v>
      </c>
      <c r="J564" s="84" t="b">
        <v>0</v>
      </c>
      <c r="K564" s="84" t="b">
        <v>0</v>
      </c>
      <c r="L564" s="84" t="b">
        <v>0</v>
      </c>
    </row>
    <row r="565" spans="1:12" ht="15">
      <c r="A565" s="84" t="s">
        <v>3204</v>
      </c>
      <c r="B565" s="84" t="s">
        <v>3205</v>
      </c>
      <c r="C565" s="84">
        <v>2</v>
      </c>
      <c r="D565" s="122">
        <v>0.00858981751491128</v>
      </c>
      <c r="E565" s="122">
        <v>1.278753600952829</v>
      </c>
      <c r="F565" s="84" t="s">
        <v>2414</v>
      </c>
      <c r="G565" s="84" t="b">
        <v>1</v>
      </c>
      <c r="H565" s="84" t="b">
        <v>0</v>
      </c>
      <c r="I565" s="84" t="b">
        <v>0</v>
      </c>
      <c r="J565" s="84" t="b">
        <v>0</v>
      </c>
      <c r="K565" s="84" t="b">
        <v>0</v>
      </c>
      <c r="L565" s="84" t="b">
        <v>0</v>
      </c>
    </row>
    <row r="566" spans="1:12" ht="15">
      <c r="A566" s="84" t="s">
        <v>3205</v>
      </c>
      <c r="B566" s="84" t="s">
        <v>3045</v>
      </c>
      <c r="C566" s="84">
        <v>2</v>
      </c>
      <c r="D566" s="122">
        <v>0.00858981751491128</v>
      </c>
      <c r="E566" s="122">
        <v>1.278753600952829</v>
      </c>
      <c r="F566" s="84" t="s">
        <v>2414</v>
      </c>
      <c r="G566" s="84" t="b">
        <v>0</v>
      </c>
      <c r="H566" s="84" t="b">
        <v>0</v>
      </c>
      <c r="I566" s="84" t="b">
        <v>0</v>
      </c>
      <c r="J566" s="84" t="b">
        <v>0</v>
      </c>
      <c r="K566" s="84" t="b">
        <v>0</v>
      </c>
      <c r="L566" s="84" t="b">
        <v>0</v>
      </c>
    </row>
    <row r="567" spans="1:12" ht="15">
      <c r="A567" s="84" t="s">
        <v>3045</v>
      </c>
      <c r="B567" s="84" t="s">
        <v>3206</v>
      </c>
      <c r="C567" s="84">
        <v>2</v>
      </c>
      <c r="D567" s="122">
        <v>0.00858981751491128</v>
      </c>
      <c r="E567" s="122">
        <v>1.278753600952829</v>
      </c>
      <c r="F567" s="84" t="s">
        <v>2414</v>
      </c>
      <c r="G567" s="84" t="b">
        <v>0</v>
      </c>
      <c r="H567" s="84" t="b">
        <v>0</v>
      </c>
      <c r="I567" s="84" t="b">
        <v>0</v>
      </c>
      <c r="J567" s="84" t="b">
        <v>0</v>
      </c>
      <c r="K567" s="84" t="b">
        <v>0</v>
      </c>
      <c r="L567" s="84" t="b">
        <v>0</v>
      </c>
    </row>
    <row r="568" spans="1:12" ht="15">
      <c r="A568" s="84" t="s">
        <v>3206</v>
      </c>
      <c r="B568" s="84" t="s">
        <v>3061</v>
      </c>
      <c r="C568" s="84">
        <v>2</v>
      </c>
      <c r="D568" s="122">
        <v>0.00858981751491128</v>
      </c>
      <c r="E568" s="122">
        <v>1.278753600952829</v>
      </c>
      <c r="F568" s="84" t="s">
        <v>2414</v>
      </c>
      <c r="G568" s="84" t="b">
        <v>0</v>
      </c>
      <c r="H568" s="84" t="b">
        <v>0</v>
      </c>
      <c r="I568" s="84" t="b">
        <v>0</v>
      </c>
      <c r="J568" s="84" t="b">
        <v>0</v>
      </c>
      <c r="K568" s="84" t="b">
        <v>0</v>
      </c>
      <c r="L568" s="84" t="b">
        <v>0</v>
      </c>
    </row>
    <row r="569" spans="1:12" ht="15">
      <c r="A569" s="84" t="s">
        <v>3061</v>
      </c>
      <c r="B569" s="84" t="s">
        <v>3207</v>
      </c>
      <c r="C569" s="84">
        <v>2</v>
      </c>
      <c r="D569" s="122">
        <v>0.00858981751491128</v>
      </c>
      <c r="E569" s="122">
        <v>1.278753600952829</v>
      </c>
      <c r="F569" s="84" t="s">
        <v>2414</v>
      </c>
      <c r="G569" s="84" t="b">
        <v>0</v>
      </c>
      <c r="H569" s="84" t="b">
        <v>0</v>
      </c>
      <c r="I569" s="84" t="b">
        <v>0</v>
      </c>
      <c r="J569" s="84" t="b">
        <v>0</v>
      </c>
      <c r="K569" s="84" t="b">
        <v>0</v>
      </c>
      <c r="L569" s="84" t="b">
        <v>0</v>
      </c>
    </row>
    <row r="570" spans="1:12" ht="15">
      <c r="A570" s="84" t="s">
        <v>3207</v>
      </c>
      <c r="B570" s="84" t="s">
        <v>3208</v>
      </c>
      <c r="C570" s="84">
        <v>2</v>
      </c>
      <c r="D570" s="122">
        <v>0.00858981751491128</v>
      </c>
      <c r="E570" s="122">
        <v>1.278753600952829</v>
      </c>
      <c r="F570" s="84" t="s">
        <v>2414</v>
      </c>
      <c r="G570" s="84" t="b">
        <v>0</v>
      </c>
      <c r="H570" s="84" t="b">
        <v>0</v>
      </c>
      <c r="I570" s="84" t="b">
        <v>0</v>
      </c>
      <c r="J570" s="84" t="b">
        <v>0</v>
      </c>
      <c r="K570" s="84" t="b">
        <v>0</v>
      </c>
      <c r="L570" s="84" t="b">
        <v>0</v>
      </c>
    </row>
    <row r="571" spans="1:12" ht="15">
      <c r="A571" s="84" t="s">
        <v>3208</v>
      </c>
      <c r="B571" s="84" t="s">
        <v>2537</v>
      </c>
      <c r="C571" s="84">
        <v>2</v>
      </c>
      <c r="D571" s="122">
        <v>0.00858981751491128</v>
      </c>
      <c r="E571" s="122">
        <v>1.1026623418971477</v>
      </c>
      <c r="F571" s="84" t="s">
        <v>2414</v>
      </c>
      <c r="G571" s="84" t="b">
        <v>0</v>
      </c>
      <c r="H571" s="84" t="b">
        <v>0</v>
      </c>
      <c r="I571" s="84" t="b">
        <v>0</v>
      </c>
      <c r="J571" s="84" t="b">
        <v>0</v>
      </c>
      <c r="K571" s="84" t="b">
        <v>0</v>
      </c>
      <c r="L571" s="84" t="b">
        <v>0</v>
      </c>
    </row>
    <row r="572" spans="1:12" ht="15">
      <c r="A572" s="84" t="s">
        <v>2538</v>
      </c>
      <c r="B572" s="84" t="s">
        <v>3209</v>
      </c>
      <c r="C572" s="84">
        <v>2</v>
      </c>
      <c r="D572" s="122">
        <v>0.00858981751491128</v>
      </c>
      <c r="E572" s="122">
        <v>1.1026623418971477</v>
      </c>
      <c r="F572" s="84" t="s">
        <v>2414</v>
      </c>
      <c r="G572" s="84" t="b">
        <v>0</v>
      </c>
      <c r="H572" s="84" t="b">
        <v>0</v>
      </c>
      <c r="I572" s="84" t="b">
        <v>0</v>
      </c>
      <c r="J572" s="84" t="b">
        <v>0</v>
      </c>
      <c r="K572" s="84" t="b">
        <v>0</v>
      </c>
      <c r="L572" s="84" t="b">
        <v>0</v>
      </c>
    </row>
    <row r="573" spans="1:12" ht="15">
      <c r="A573" s="84" t="s">
        <v>3209</v>
      </c>
      <c r="B573" s="84" t="s">
        <v>3210</v>
      </c>
      <c r="C573" s="84">
        <v>2</v>
      </c>
      <c r="D573" s="122">
        <v>0.00858981751491128</v>
      </c>
      <c r="E573" s="122">
        <v>1.278753600952829</v>
      </c>
      <c r="F573" s="84" t="s">
        <v>2414</v>
      </c>
      <c r="G573" s="84" t="b">
        <v>0</v>
      </c>
      <c r="H573" s="84" t="b">
        <v>0</v>
      </c>
      <c r="I573" s="84" t="b">
        <v>0</v>
      </c>
      <c r="J573" s="84" t="b">
        <v>1</v>
      </c>
      <c r="K573" s="84" t="b">
        <v>0</v>
      </c>
      <c r="L573" s="84" t="b">
        <v>0</v>
      </c>
    </row>
    <row r="574" spans="1:12" ht="15">
      <c r="A574" s="84" t="s">
        <v>3210</v>
      </c>
      <c r="B574" s="84" t="s">
        <v>3211</v>
      </c>
      <c r="C574" s="84">
        <v>2</v>
      </c>
      <c r="D574" s="122">
        <v>0.00858981751491128</v>
      </c>
      <c r="E574" s="122">
        <v>1.278753600952829</v>
      </c>
      <c r="F574" s="84" t="s">
        <v>2414</v>
      </c>
      <c r="G574" s="84" t="b">
        <v>1</v>
      </c>
      <c r="H574" s="84" t="b">
        <v>0</v>
      </c>
      <c r="I574" s="84" t="b">
        <v>0</v>
      </c>
      <c r="J574" s="84" t="b">
        <v>0</v>
      </c>
      <c r="K574" s="84" t="b">
        <v>0</v>
      </c>
      <c r="L574" s="84" t="b">
        <v>0</v>
      </c>
    </row>
    <row r="575" spans="1:12" ht="15">
      <c r="A575" s="84" t="s">
        <v>3211</v>
      </c>
      <c r="B575" s="84" t="s">
        <v>3125</v>
      </c>
      <c r="C575" s="84">
        <v>2</v>
      </c>
      <c r="D575" s="122">
        <v>0.00858981751491128</v>
      </c>
      <c r="E575" s="122">
        <v>1.278753600952829</v>
      </c>
      <c r="F575" s="84" t="s">
        <v>2414</v>
      </c>
      <c r="G575" s="84" t="b">
        <v>0</v>
      </c>
      <c r="H575" s="84" t="b">
        <v>0</v>
      </c>
      <c r="I575" s="84" t="b">
        <v>0</v>
      </c>
      <c r="J575" s="84" t="b">
        <v>0</v>
      </c>
      <c r="K575" s="84" t="b">
        <v>0</v>
      </c>
      <c r="L575" s="84" t="b">
        <v>0</v>
      </c>
    </row>
    <row r="576" spans="1:12" ht="15">
      <c r="A576" s="84" t="s">
        <v>2537</v>
      </c>
      <c r="B576" s="84" t="s">
        <v>2538</v>
      </c>
      <c r="C576" s="84">
        <v>4</v>
      </c>
      <c r="D576" s="122">
        <v>0.005034286390028906</v>
      </c>
      <c r="E576" s="122">
        <v>1.1583624920952498</v>
      </c>
      <c r="F576" s="84" t="s">
        <v>2415</v>
      </c>
      <c r="G576" s="84" t="b">
        <v>0</v>
      </c>
      <c r="H576" s="84" t="b">
        <v>0</v>
      </c>
      <c r="I576" s="84" t="b">
        <v>0</v>
      </c>
      <c r="J576" s="84" t="b">
        <v>0</v>
      </c>
      <c r="K576" s="84" t="b">
        <v>0</v>
      </c>
      <c r="L576" s="84" t="b">
        <v>0</v>
      </c>
    </row>
    <row r="577" spans="1:12" ht="15">
      <c r="A577" s="84" t="s">
        <v>3072</v>
      </c>
      <c r="B577" s="84" t="s">
        <v>3092</v>
      </c>
      <c r="C577" s="84">
        <v>3</v>
      </c>
      <c r="D577" s="122">
        <v>0.008643457777260638</v>
      </c>
      <c r="E577" s="122">
        <v>1.380211241711606</v>
      </c>
      <c r="F577" s="84" t="s">
        <v>2415</v>
      </c>
      <c r="G577" s="84" t="b">
        <v>0</v>
      </c>
      <c r="H577" s="84" t="b">
        <v>0</v>
      </c>
      <c r="I577" s="84" t="b">
        <v>0</v>
      </c>
      <c r="J577" s="84" t="b">
        <v>0</v>
      </c>
      <c r="K577" s="84" t="b">
        <v>0</v>
      </c>
      <c r="L577" s="84" t="b">
        <v>0</v>
      </c>
    </row>
    <row r="578" spans="1:12" ht="15">
      <c r="A578" s="84" t="s">
        <v>3118</v>
      </c>
      <c r="B578" s="84" t="s">
        <v>3112</v>
      </c>
      <c r="C578" s="84">
        <v>2</v>
      </c>
      <c r="D578" s="122">
        <v>0.010336104121351627</v>
      </c>
      <c r="E578" s="122">
        <v>1.5563025007672873</v>
      </c>
      <c r="F578" s="84" t="s">
        <v>2415</v>
      </c>
      <c r="G578" s="84" t="b">
        <v>0</v>
      </c>
      <c r="H578" s="84" t="b">
        <v>0</v>
      </c>
      <c r="I578" s="84" t="b">
        <v>0</v>
      </c>
      <c r="J578" s="84" t="b">
        <v>0</v>
      </c>
      <c r="K578" s="84" t="b">
        <v>0</v>
      </c>
      <c r="L578" s="84" t="b">
        <v>0</v>
      </c>
    </row>
    <row r="579" spans="1:12" ht="15">
      <c r="A579" s="84" t="s">
        <v>3112</v>
      </c>
      <c r="B579" s="84" t="s">
        <v>3114</v>
      </c>
      <c r="C579" s="84">
        <v>2</v>
      </c>
      <c r="D579" s="122">
        <v>0.010336104121351627</v>
      </c>
      <c r="E579" s="122">
        <v>1.5563025007672873</v>
      </c>
      <c r="F579" s="84" t="s">
        <v>2415</v>
      </c>
      <c r="G579" s="84" t="b">
        <v>0</v>
      </c>
      <c r="H579" s="84" t="b">
        <v>0</v>
      </c>
      <c r="I579" s="84" t="b">
        <v>0</v>
      </c>
      <c r="J579" s="84" t="b">
        <v>0</v>
      </c>
      <c r="K579" s="84" t="b">
        <v>0</v>
      </c>
      <c r="L579" s="84" t="b">
        <v>0</v>
      </c>
    </row>
    <row r="580" spans="1:12" ht="15">
      <c r="A580" s="84" t="s">
        <v>3114</v>
      </c>
      <c r="B580" s="84" t="s">
        <v>3215</v>
      </c>
      <c r="C580" s="84">
        <v>2</v>
      </c>
      <c r="D580" s="122">
        <v>0.010336104121351627</v>
      </c>
      <c r="E580" s="122">
        <v>1.5563025007672873</v>
      </c>
      <c r="F580" s="84" t="s">
        <v>2415</v>
      </c>
      <c r="G580" s="84" t="b">
        <v>0</v>
      </c>
      <c r="H580" s="84" t="b">
        <v>0</v>
      </c>
      <c r="I580" s="84" t="b">
        <v>0</v>
      </c>
      <c r="J580" s="84" t="b">
        <v>0</v>
      </c>
      <c r="K580" s="84" t="b">
        <v>0</v>
      </c>
      <c r="L580" s="84" t="b">
        <v>0</v>
      </c>
    </row>
    <row r="581" spans="1:12" ht="15">
      <c r="A581" s="84" t="s">
        <v>3215</v>
      </c>
      <c r="B581" s="84" t="s">
        <v>3089</v>
      </c>
      <c r="C581" s="84">
        <v>2</v>
      </c>
      <c r="D581" s="122">
        <v>0.010336104121351627</v>
      </c>
      <c r="E581" s="122">
        <v>1.5563025007672873</v>
      </c>
      <c r="F581" s="84" t="s">
        <v>2415</v>
      </c>
      <c r="G581" s="84" t="b">
        <v>0</v>
      </c>
      <c r="H581" s="84" t="b">
        <v>0</v>
      </c>
      <c r="I581" s="84" t="b">
        <v>0</v>
      </c>
      <c r="J581" s="84" t="b">
        <v>0</v>
      </c>
      <c r="K581" s="84" t="b">
        <v>0</v>
      </c>
      <c r="L581" s="84" t="b">
        <v>0</v>
      </c>
    </row>
    <row r="582" spans="1:12" ht="15">
      <c r="A582" s="84" t="s">
        <v>3089</v>
      </c>
      <c r="B582" s="84" t="s">
        <v>3216</v>
      </c>
      <c r="C582" s="84">
        <v>2</v>
      </c>
      <c r="D582" s="122">
        <v>0.010336104121351627</v>
      </c>
      <c r="E582" s="122">
        <v>1.5563025007672873</v>
      </c>
      <c r="F582" s="84" t="s">
        <v>2415</v>
      </c>
      <c r="G582" s="84" t="b">
        <v>0</v>
      </c>
      <c r="H582" s="84" t="b">
        <v>0</v>
      </c>
      <c r="I582" s="84" t="b">
        <v>0</v>
      </c>
      <c r="J582" s="84" t="b">
        <v>0</v>
      </c>
      <c r="K582" s="84" t="b">
        <v>0</v>
      </c>
      <c r="L582" s="84" t="b">
        <v>0</v>
      </c>
    </row>
    <row r="583" spans="1:12" ht="15">
      <c r="A583" s="84" t="s">
        <v>3216</v>
      </c>
      <c r="B583" s="84" t="s">
        <v>3217</v>
      </c>
      <c r="C583" s="84">
        <v>2</v>
      </c>
      <c r="D583" s="122">
        <v>0.010336104121351627</v>
      </c>
      <c r="E583" s="122">
        <v>1.5563025007672873</v>
      </c>
      <c r="F583" s="84" t="s">
        <v>2415</v>
      </c>
      <c r="G583" s="84" t="b">
        <v>0</v>
      </c>
      <c r="H583" s="84" t="b">
        <v>0</v>
      </c>
      <c r="I583" s="84" t="b">
        <v>0</v>
      </c>
      <c r="J583" s="84" t="b">
        <v>0</v>
      </c>
      <c r="K583" s="84" t="b">
        <v>0</v>
      </c>
      <c r="L583" s="84" t="b">
        <v>0</v>
      </c>
    </row>
    <row r="584" spans="1:12" ht="15">
      <c r="A584" s="84" t="s">
        <v>3217</v>
      </c>
      <c r="B584" s="84" t="s">
        <v>3127</v>
      </c>
      <c r="C584" s="84">
        <v>2</v>
      </c>
      <c r="D584" s="122">
        <v>0.010336104121351627</v>
      </c>
      <c r="E584" s="122">
        <v>1.5563025007672873</v>
      </c>
      <c r="F584" s="84" t="s">
        <v>2415</v>
      </c>
      <c r="G584" s="84" t="b">
        <v>0</v>
      </c>
      <c r="H584" s="84" t="b">
        <v>0</v>
      </c>
      <c r="I584" s="84" t="b">
        <v>0</v>
      </c>
      <c r="J584" s="84" t="b">
        <v>0</v>
      </c>
      <c r="K584" s="84" t="b">
        <v>0</v>
      </c>
      <c r="L584" s="84" t="b">
        <v>0</v>
      </c>
    </row>
    <row r="585" spans="1:12" ht="15">
      <c r="A585" s="84" t="s">
        <v>3127</v>
      </c>
      <c r="B585" s="84" t="s">
        <v>3218</v>
      </c>
      <c r="C585" s="84">
        <v>2</v>
      </c>
      <c r="D585" s="122">
        <v>0.010336104121351627</v>
      </c>
      <c r="E585" s="122">
        <v>1.5563025007672873</v>
      </c>
      <c r="F585" s="84" t="s">
        <v>2415</v>
      </c>
      <c r="G585" s="84" t="b">
        <v>0</v>
      </c>
      <c r="H585" s="84" t="b">
        <v>0</v>
      </c>
      <c r="I585" s="84" t="b">
        <v>0</v>
      </c>
      <c r="J585" s="84" t="b">
        <v>0</v>
      </c>
      <c r="K585" s="84" t="b">
        <v>0</v>
      </c>
      <c r="L585" s="84" t="b">
        <v>0</v>
      </c>
    </row>
    <row r="586" spans="1:12" ht="15">
      <c r="A586" s="84" t="s">
        <v>3218</v>
      </c>
      <c r="B586" s="84" t="s">
        <v>3219</v>
      </c>
      <c r="C586" s="84">
        <v>2</v>
      </c>
      <c r="D586" s="122">
        <v>0.010336104121351627</v>
      </c>
      <c r="E586" s="122">
        <v>1.5563025007672873</v>
      </c>
      <c r="F586" s="84" t="s">
        <v>2415</v>
      </c>
      <c r="G586" s="84" t="b">
        <v>0</v>
      </c>
      <c r="H586" s="84" t="b">
        <v>0</v>
      </c>
      <c r="I586" s="84" t="b">
        <v>0</v>
      </c>
      <c r="J586" s="84" t="b">
        <v>0</v>
      </c>
      <c r="K586" s="84" t="b">
        <v>0</v>
      </c>
      <c r="L586" s="84" t="b">
        <v>0</v>
      </c>
    </row>
    <row r="587" spans="1:12" ht="15">
      <c r="A587" s="84" t="s">
        <v>3219</v>
      </c>
      <c r="B587" s="84" t="s">
        <v>3128</v>
      </c>
      <c r="C587" s="84">
        <v>2</v>
      </c>
      <c r="D587" s="122">
        <v>0.010336104121351627</v>
      </c>
      <c r="E587" s="122">
        <v>1.5563025007672873</v>
      </c>
      <c r="F587" s="84" t="s">
        <v>2415</v>
      </c>
      <c r="G587" s="84" t="b">
        <v>0</v>
      </c>
      <c r="H587" s="84" t="b">
        <v>0</v>
      </c>
      <c r="I587" s="84" t="b">
        <v>0</v>
      </c>
      <c r="J587" s="84" t="b">
        <v>0</v>
      </c>
      <c r="K587" s="84" t="b">
        <v>0</v>
      </c>
      <c r="L587" s="84" t="b">
        <v>0</v>
      </c>
    </row>
    <row r="588" spans="1:12" ht="15">
      <c r="A588" s="84" t="s">
        <v>2546</v>
      </c>
      <c r="B588" s="84" t="s">
        <v>3129</v>
      </c>
      <c r="C588" s="84">
        <v>2</v>
      </c>
      <c r="D588" s="122">
        <v>0.010336104121351627</v>
      </c>
      <c r="E588" s="122">
        <v>1.5563025007672873</v>
      </c>
      <c r="F588" s="84" t="s">
        <v>2415</v>
      </c>
      <c r="G588" s="84" t="b">
        <v>0</v>
      </c>
      <c r="H588" s="84" t="b">
        <v>0</v>
      </c>
      <c r="I588" s="84" t="b">
        <v>0</v>
      </c>
      <c r="J588" s="84" t="b">
        <v>0</v>
      </c>
      <c r="K588" s="84" t="b">
        <v>1</v>
      </c>
      <c r="L588" s="84" t="b">
        <v>0</v>
      </c>
    </row>
    <row r="589" spans="1:12" ht="15">
      <c r="A589" s="84" t="s">
        <v>3129</v>
      </c>
      <c r="B589" s="84" t="s">
        <v>2537</v>
      </c>
      <c r="C589" s="84">
        <v>2</v>
      </c>
      <c r="D589" s="122">
        <v>0.010336104121351627</v>
      </c>
      <c r="E589" s="122">
        <v>1.1583624920952498</v>
      </c>
      <c r="F589" s="84" t="s">
        <v>2415</v>
      </c>
      <c r="G589" s="84" t="b">
        <v>0</v>
      </c>
      <c r="H589" s="84" t="b">
        <v>1</v>
      </c>
      <c r="I589" s="84" t="b">
        <v>0</v>
      </c>
      <c r="J589" s="84" t="b">
        <v>0</v>
      </c>
      <c r="K589" s="84" t="b">
        <v>0</v>
      </c>
      <c r="L589" s="84" t="b">
        <v>0</v>
      </c>
    </row>
    <row r="590" spans="1:12" ht="15">
      <c r="A590" s="84" t="s">
        <v>2538</v>
      </c>
      <c r="B590" s="84" t="s">
        <v>3072</v>
      </c>
      <c r="C590" s="84">
        <v>2</v>
      </c>
      <c r="D590" s="122">
        <v>0.010336104121351627</v>
      </c>
      <c r="E590" s="122">
        <v>1.2041199826559248</v>
      </c>
      <c r="F590" s="84" t="s">
        <v>2415</v>
      </c>
      <c r="G590" s="84" t="b">
        <v>0</v>
      </c>
      <c r="H590" s="84" t="b">
        <v>0</v>
      </c>
      <c r="I590" s="84" t="b">
        <v>0</v>
      </c>
      <c r="J590" s="84" t="b">
        <v>0</v>
      </c>
      <c r="K590" s="84" t="b">
        <v>0</v>
      </c>
      <c r="L590" s="84" t="b">
        <v>0</v>
      </c>
    </row>
    <row r="591" spans="1:12" ht="15">
      <c r="A591" s="84" t="s">
        <v>3092</v>
      </c>
      <c r="B591" s="84" t="s">
        <v>3130</v>
      </c>
      <c r="C591" s="84">
        <v>2</v>
      </c>
      <c r="D591" s="122">
        <v>0.010336104121351627</v>
      </c>
      <c r="E591" s="122">
        <v>1.5563025007672873</v>
      </c>
      <c r="F591" s="84" t="s">
        <v>2415</v>
      </c>
      <c r="G591" s="84" t="b">
        <v>0</v>
      </c>
      <c r="H591" s="84" t="b">
        <v>0</v>
      </c>
      <c r="I591" s="84" t="b">
        <v>0</v>
      </c>
      <c r="J591" s="84" t="b">
        <v>0</v>
      </c>
      <c r="K591" s="84" t="b">
        <v>0</v>
      </c>
      <c r="L591" s="84" t="b">
        <v>0</v>
      </c>
    </row>
    <row r="592" spans="1:12" ht="15">
      <c r="A592" s="84" t="s">
        <v>3130</v>
      </c>
      <c r="B592" s="84" t="s">
        <v>3221</v>
      </c>
      <c r="C592" s="84">
        <v>2</v>
      </c>
      <c r="D592" s="122">
        <v>0.010336104121351627</v>
      </c>
      <c r="E592" s="122">
        <v>1.5563025007672873</v>
      </c>
      <c r="F592" s="84" t="s">
        <v>2415</v>
      </c>
      <c r="G592" s="84" t="b">
        <v>0</v>
      </c>
      <c r="H592" s="84" t="b">
        <v>0</v>
      </c>
      <c r="I592" s="84" t="b">
        <v>0</v>
      </c>
      <c r="J592" s="84" t="b">
        <v>0</v>
      </c>
      <c r="K592" s="84" t="b">
        <v>0</v>
      </c>
      <c r="L592" s="84" t="b">
        <v>0</v>
      </c>
    </row>
    <row r="593" spans="1:12" ht="15">
      <c r="A593" s="84" t="s">
        <v>3221</v>
      </c>
      <c r="B593" s="84" t="s">
        <v>3222</v>
      </c>
      <c r="C593" s="84">
        <v>2</v>
      </c>
      <c r="D593" s="122">
        <v>0.010336104121351627</v>
      </c>
      <c r="E593" s="122">
        <v>1.5563025007672873</v>
      </c>
      <c r="F593" s="84" t="s">
        <v>2415</v>
      </c>
      <c r="G593" s="84" t="b">
        <v>0</v>
      </c>
      <c r="H593" s="84" t="b">
        <v>0</v>
      </c>
      <c r="I593" s="84" t="b">
        <v>0</v>
      </c>
      <c r="J593" s="84" t="b">
        <v>0</v>
      </c>
      <c r="K593" s="84" t="b">
        <v>0</v>
      </c>
      <c r="L593" s="84" t="b">
        <v>0</v>
      </c>
    </row>
    <row r="594" spans="1:12" ht="15">
      <c r="A594" s="84" t="s">
        <v>3222</v>
      </c>
      <c r="B594" s="84" t="s">
        <v>3223</v>
      </c>
      <c r="C594" s="84">
        <v>2</v>
      </c>
      <c r="D594" s="122">
        <v>0.010336104121351627</v>
      </c>
      <c r="E594" s="122">
        <v>1.5563025007672873</v>
      </c>
      <c r="F594" s="84" t="s">
        <v>2415</v>
      </c>
      <c r="G594" s="84" t="b">
        <v>0</v>
      </c>
      <c r="H594" s="84" t="b">
        <v>0</v>
      </c>
      <c r="I594" s="84" t="b">
        <v>0</v>
      </c>
      <c r="J594" s="84" t="b">
        <v>0</v>
      </c>
      <c r="K594" s="84" t="b">
        <v>0</v>
      </c>
      <c r="L594" s="84" t="b">
        <v>0</v>
      </c>
    </row>
    <row r="595" spans="1:12" ht="15">
      <c r="A595" s="84" t="s">
        <v>3223</v>
      </c>
      <c r="B595" s="84" t="s">
        <v>3062</v>
      </c>
      <c r="C595" s="84">
        <v>2</v>
      </c>
      <c r="D595" s="122">
        <v>0.010336104121351627</v>
      </c>
      <c r="E595" s="122">
        <v>1.5563025007672873</v>
      </c>
      <c r="F595" s="84" t="s">
        <v>2415</v>
      </c>
      <c r="G595" s="84" t="b">
        <v>0</v>
      </c>
      <c r="H595" s="84" t="b">
        <v>0</v>
      </c>
      <c r="I595" s="84" t="b">
        <v>0</v>
      </c>
      <c r="J595" s="84" t="b">
        <v>0</v>
      </c>
      <c r="K595" s="84" t="b">
        <v>0</v>
      </c>
      <c r="L595" s="84" t="b">
        <v>0</v>
      </c>
    </row>
    <row r="596" spans="1:12" ht="15">
      <c r="A596" s="84" t="s">
        <v>3073</v>
      </c>
      <c r="B596" s="84" t="s">
        <v>3067</v>
      </c>
      <c r="C596" s="84">
        <v>3</v>
      </c>
      <c r="D596" s="122">
        <v>0</v>
      </c>
      <c r="E596" s="122">
        <v>1.1760912590556813</v>
      </c>
      <c r="F596" s="84" t="s">
        <v>2416</v>
      </c>
      <c r="G596" s="84" t="b">
        <v>0</v>
      </c>
      <c r="H596" s="84" t="b">
        <v>0</v>
      </c>
      <c r="I596" s="84" t="b">
        <v>0</v>
      </c>
      <c r="J596" s="84" t="b">
        <v>0</v>
      </c>
      <c r="K596" s="84" t="b">
        <v>0</v>
      </c>
      <c r="L596" s="84" t="b">
        <v>0</v>
      </c>
    </row>
    <row r="597" spans="1:12" ht="15">
      <c r="A597" s="84" t="s">
        <v>3067</v>
      </c>
      <c r="B597" s="84" t="s">
        <v>2537</v>
      </c>
      <c r="C597" s="84">
        <v>3</v>
      </c>
      <c r="D597" s="122">
        <v>0</v>
      </c>
      <c r="E597" s="122">
        <v>0.8750612633917001</v>
      </c>
      <c r="F597" s="84" t="s">
        <v>2416</v>
      </c>
      <c r="G597" s="84" t="b">
        <v>0</v>
      </c>
      <c r="H597" s="84" t="b">
        <v>0</v>
      </c>
      <c r="I597" s="84" t="b">
        <v>0</v>
      </c>
      <c r="J597" s="84" t="b">
        <v>0</v>
      </c>
      <c r="K597" s="84" t="b">
        <v>0</v>
      </c>
      <c r="L597" s="84" t="b">
        <v>0</v>
      </c>
    </row>
    <row r="598" spans="1:12" ht="15">
      <c r="A598" s="84" t="s">
        <v>2537</v>
      </c>
      <c r="B598" s="84" t="s">
        <v>2538</v>
      </c>
      <c r="C598" s="84">
        <v>3</v>
      </c>
      <c r="D598" s="122">
        <v>0</v>
      </c>
      <c r="E598" s="122">
        <v>0.8750612633917001</v>
      </c>
      <c r="F598" s="84" t="s">
        <v>2416</v>
      </c>
      <c r="G598" s="84" t="b">
        <v>0</v>
      </c>
      <c r="H598" s="84" t="b">
        <v>0</v>
      </c>
      <c r="I598" s="84" t="b">
        <v>0</v>
      </c>
      <c r="J598" s="84" t="b">
        <v>0</v>
      </c>
      <c r="K598" s="84" t="b">
        <v>0</v>
      </c>
      <c r="L598" s="84" t="b">
        <v>0</v>
      </c>
    </row>
    <row r="599" spans="1:12" ht="15">
      <c r="A599" s="84" t="s">
        <v>2538</v>
      </c>
      <c r="B599" s="84" t="s">
        <v>611</v>
      </c>
      <c r="C599" s="84">
        <v>3</v>
      </c>
      <c r="D599" s="122">
        <v>0</v>
      </c>
      <c r="E599" s="122">
        <v>1.1760912590556813</v>
      </c>
      <c r="F599" s="84" t="s">
        <v>2416</v>
      </c>
      <c r="G599" s="84" t="b">
        <v>0</v>
      </c>
      <c r="H599" s="84" t="b">
        <v>0</v>
      </c>
      <c r="I599" s="84" t="b">
        <v>0</v>
      </c>
      <c r="J599" s="84" t="b">
        <v>0</v>
      </c>
      <c r="K599" s="84" t="b">
        <v>0</v>
      </c>
      <c r="L599" s="84" t="b">
        <v>0</v>
      </c>
    </row>
    <row r="600" spans="1:12" ht="15">
      <c r="A600" s="84" t="s">
        <v>611</v>
      </c>
      <c r="B600" s="84" t="s">
        <v>2504</v>
      </c>
      <c r="C600" s="84">
        <v>3</v>
      </c>
      <c r="D600" s="122">
        <v>0</v>
      </c>
      <c r="E600" s="122">
        <v>1.1760912590556813</v>
      </c>
      <c r="F600" s="84" t="s">
        <v>2416</v>
      </c>
      <c r="G600" s="84" t="b">
        <v>0</v>
      </c>
      <c r="H600" s="84" t="b">
        <v>0</v>
      </c>
      <c r="I600" s="84" t="b">
        <v>0</v>
      </c>
      <c r="J600" s="84" t="b">
        <v>0</v>
      </c>
      <c r="K600" s="84" t="b">
        <v>0</v>
      </c>
      <c r="L600" s="84" t="b">
        <v>0</v>
      </c>
    </row>
    <row r="601" spans="1:12" ht="15">
      <c r="A601" s="84" t="s">
        <v>2504</v>
      </c>
      <c r="B601" s="84" t="s">
        <v>2537</v>
      </c>
      <c r="C601" s="84">
        <v>3</v>
      </c>
      <c r="D601" s="122">
        <v>0</v>
      </c>
      <c r="E601" s="122">
        <v>0.8750612633917001</v>
      </c>
      <c r="F601" s="84" t="s">
        <v>2416</v>
      </c>
      <c r="G601" s="84" t="b">
        <v>0</v>
      </c>
      <c r="H601" s="84" t="b">
        <v>0</v>
      </c>
      <c r="I601" s="84" t="b">
        <v>0</v>
      </c>
      <c r="J601" s="84" t="b">
        <v>0</v>
      </c>
      <c r="K601" s="84" t="b">
        <v>0</v>
      </c>
      <c r="L601" s="84" t="b">
        <v>0</v>
      </c>
    </row>
    <row r="602" spans="1:12" ht="15">
      <c r="A602" s="84" t="s">
        <v>2537</v>
      </c>
      <c r="B602" s="84" t="s">
        <v>2539</v>
      </c>
      <c r="C602" s="84">
        <v>3</v>
      </c>
      <c r="D602" s="122">
        <v>0</v>
      </c>
      <c r="E602" s="122">
        <v>0.8750612633917001</v>
      </c>
      <c r="F602" s="84" t="s">
        <v>2416</v>
      </c>
      <c r="G602" s="84" t="b">
        <v>0</v>
      </c>
      <c r="H602" s="84" t="b">
        <v>0</v>
      </c>
      <c r="I602" s="84" t="b">
        <v>0</v>
      </c>
      <c r="J602" s="84" t="b">
        <v>0</v>
      </c>
      <c r="K602" s="84" t="b">
        <v>0</v>
      </c>
      <c r="L602" s="84" t="b">
        <v>0</v>
      </c>
    </row>
    <row r="603" spans="1:12" ht="15">
      <c r="A603" s="84" t="s">
        <v>2539</v>
      </c>
      <c r="B603" s="84" t="s">
        <v>3043</v>
      </c>
      <c r="C603" s="84">
        <v>3</v>
      </c>
      <c r="D603" s="122">
        <v>0</v>
      </c>
      <c r="E603" s="122">
        <v>1.1760912590556813</v>
      </c>
      <c r="F603" s="84" t="s">
        <v>2416</v>
      </c>
      <c r="G603" s="84" t="b">
        <v>0</v>
      </c>
      <c r="H603" s="84" t="b">
        <v>0</v>
      </c>
      <c r="I603" s="84" t="b">
        <v>0</v>
      </c>
      <c r="J603" s="84" t="b">
        <v>0</v>
      </c>
      <c r="K603" s="84" t="b">
        <v>0</v>
      </c>
      <c r="L603" s="84" t="b">
        <v>0</v>
      </c>
    </row>
    <row r="604" spans="1:12" ht="15">
      <c r="A604" s="84" t="s">
        <v>3043</v>
      </c>
      <c r="B604" s="84" t="s">
        <v>3155</v>
      </c>
      <c r="C604" s="84">
        <v>3</v>
      </c>
      <c r="D604" s="122">
        <v>0</v>
      </c>
      <c r="E604" s="122">
        <v>1.1760912590556813</v>
      </c>
      <c r="F604" s="84" t="s">
        <v>2416</v>
      </c>
      <c r="G604" s="84" t="b">
        <v>0</v>
      </c>
      <c r="H604" s="84" t="b">
        <v>0</v>
      </c>
      <c r="I604" s="84" t="b">
        <v>0</v>
      </c>
      <c r="J604" s="84" t="b">
        <v>0</v>
      </c>
      <c r="K604" s="84" t="b">
        <v>0</v>
      </c>
      <c r="L604" s="84" t="b">
        <v>0</v>
      </c>
    </row>
    <row r="605" spans="1:12" ht="15">
      <c r="A605" s="84" t="s">
        <v>3155</v>
      </c>
      <c r="B605" s="84" t="s">
        <v>3036</v>
      </c>
      <c r="C605" s="84">
        <v>3</v>
      </c>
      <c r="D605" s="122">
        <v>0</v>
      </c>
      <c r="E605" s="122">
        <v>1.1760912590556813</v>
      </c>
      <c r="F605" s="84" t="s">
        <v>2416</v>
      </c>
      <c r="G605" s="84" t="b">
        <v>0</v>
      </c>
      <c r="H605" s="84" t="b">
        <v>0</v>
      </c>
      <c r="I605" s="84" t="b">
        <v>0</v>
      </c>
      <c r="J605" s="84" t="b">
        <v>0</v>
      </c>
      <c r="K605" s="84" t="b">
        <v>0</v>
      </c>
      <c r="L605" s="84" t="b">
        <v>0</v>
      </c>
    </row>
    <row r="606" spans="1:12" ht="15">
      <c r="A606" s="84" t="s">
        <v>3036</v>
      </c>
      <c r="B606" s="84" t="s">
        <v>3038</v>
      </c>
      <c r="C606" s="84">
        <v>3</v>
      </c>
      <c r="D606" s="122">
        <v>0</v>
      </c>
      <c r="E606" s="122">
        <v>1.1760912590556813</v>
      </c>
      <c r="F606" s="84" t="s">
        <v>2416</v>
      </c>
      <c r="G606" s="84" t="b">
        <v>0</v>
      </c>
      <c r="H606" s="84" t="b">
        <v>0</v>
      </c>
      <c r="I606" s="84" t="b">
        <v>0</v>
      </c>
      <c r="J606" s="84" t="b">
        <v>0</v>
      </c>
      <c r="K606" s="84" t="b">
        <v>0</v>
      </c>
      <c r="L606" s="84" t="b">
        <v>0</v>
      </c>
    </row>
    <row r="607" spans="1:12" ht="15">
      <c r="A607" s="84" t="s">
        <v>3038</v>
      </c>
      <c r="B607" s="84" t="s">
        <v>3077</v>
      </c>
      <c r="C607" s="84">
        <v>3</v>
      </c>
      <c r="D607" s="122">
        <v>0</v>
      </c>
      <c r="E607" s="122">
        <v>1.1760912590556813</v>
      </c>
      <c r="F607" s="84" t="s">
        <v>2416</v>
      </c>
      <c r="G607" s="84" t="b">
        <v>0</v>
      </c>
      <c r="H607" s="84" t="b">
        <v>0</v>
      </c>
      <c r="I607" s="84" t="b">
        <v>0</v>
      </c>
      <c r="J607" s="84" t="b">
        <v>1</v>
      </c>
      <c r="K607" s="84" t="b">
        <v>0</v>
      </c>
      <c r="L607" s="84" t="b">
        <v>0</v>
      </c>
    </row>
    <row r="608" spans="1:12" ht="15">
      <c r="A608" s="84" t="s">
        <v>3077</v>
      </c>
      <c r="B608" s="84" t="s">
        <v>3032</v>
      </c>
      <c r="C608" s="84">
        <v>3</v>
      </c>
      <c r="D608" s="122">
        <v>0</v>
      </c>
      <c r="E608" s="122">
        <v>1.1760912590556813</v>
      </c>
      <c r="F608" s="84" t="s">
        <v>2416</v>
      </c>
      <c r="G608" s="84" t="b">
        <v>1</v>
      </c>
      <c r="H608" s="84" t="b">
        <v>0</v>
      </c>
      <c r="I608" s="84" t="b">
        <v>0</v>
      </c>
      <c r="J608" s="84" t="b">
        <v>0</v>
      </c>
      <c r="K608" s="84" t="b">
        <v>0</v>
      </c>
      <c r="L608" s="84" t="b">
        <v>0</v>
      </c>
    </row>
    <row r="609" spans="1:12" ht="15">
      <c r="A609" s="84" t="s">
        <v>229</v>
      </c>
      <c r="B609" s="84" t="s">
        <v>3073</v>
      </c>
      <c r="C609" s="84">
        <v>2</v>
      </c>
      <c r="D609" s="122">
        <v>0.007337135793986718</v>
      </c>
      <c r="E609" s="122">
        <v>1.3521825181113625</v>
      </c>
      <c r="F609" s="84" t="s">
        <v>2416</v>
      </c>
      <c r="G609" s="84" t="b">
        <v>0</v>
      </c>
      <c r="H609" s="84" t="b">
        <v>0</v>
      </c>
      <c r="I609" s="84" t="b">
        <v>0</v>
      </c>
      <c r="J609" s="84" t="b">
        <v>0</v>
      </c>
      <c r="K609" s="84" t="b">
        <v>0</v>
      </c>
      <c r="L609" s="84" t="b">
        <v>0</v>
      </c>
    </row>
    <row r="610" spans="1:12" ht="15">
      <c r="A610" s="84" t="s">
        <v>3032</v>
      </c>
      <c r="B610" s="84" t="s">
        <v>3119</v>
      </c>
      <c r="C610" s="84">
        <v>2</v>
      </c>
      <c r="D610" s="122">
        <v>0.007337135793986718</v>
      </c>
      <c r="E610" s="122">
        <v>1.3521825181113625</v>
      </c>
      <c r="F610" s="84" t="s">
        <v>2416</v>
      </c>
      <c r="G610" s="84" t="b">
        <v>0</v>
      </c>
      <c r="H610" s="84" t="b">
        <v>0</v>
      </c>
      <c r="I610" s="84" t="b">
        <v>0</v>
      </c>
      <c r="J610" s="84" t="b">
        <v>0</v>
      </c>
      <c r="K610" s="84" t="b">
        <v>0</v>
      </c>
      <c r="L610" s="84" t="b">
        <v>0</v>
      </c>
    </row>
    <row r="611" spans="1:12" ht="15">
      <c r="A611" s="84" t="s">
        <v>3119</v>
      </c>
      <c r="B611" s="84" t="s">
        <v>3154</v>
      </c>
      <c r="C611" s="84">
        <v>2</v>
      </c>
      <c r="D611" s="122">
        <v>0.007337135793986718</v>
      </c>
      <c r="E611" s="122">
        <v>1.3521825181113625</v>
      </c>
      <c r="F611" s="84" t="s">
        <v>2416</v>
      </c>
      <c r="G611" s="84" t="b">
        <v>0</v>
      </c>
      <c r="H611" s="84" t="b">
        <v>0</v>
      </c>
      <c r="I611" s="84" t="b">
        <v>0</v>
      </c>
      <c r="J611" s="84" t="b">
        <v>0</v>
      </c>
      <c r="K611" s="84" t="b">
        <v>0</v>
      </c>
      <c r="L611" s="84" t="b">
        <v>0</v>
      </c>
    </row>
    <row r="612" spans="1:12" ht="15">
      <c r="A612" s="84" t="s">
        <v>2504</v>
      </c>
      <c r="B612" s="84" t="s">
        <v>3057</v>
      </c>
      <c r="C612" s="84">
        <v>3</v>
      </c>
      <c r="D612" s="122">
        <v>0</v>
      </c>
      <c r="E612" s="122">
        <v>1.146128035678238</v>
      </c>
      <c r="F612" s="84" t="s">
        <v>2418</v>
      </c>
      <c r="G612" s="84" t="b">
        <v>0</v>
      </c>
      <c r="H612" s="84" t="b">
        <v>0</v>
      </c>
      <c r="I612" s="84" t="b">
        <v>0</v>
      </c>
      <c r="J612" s="84" t="b">
        <v>0</v>
      </c>
      <c r="K612" s="84" t="b">
        <v>0</v>
      </c>
      <c r="L612" s="84" t="b">
        <v>0</v>
      </c>
    </row>
    <row r="613" spans="1:12" ht="15">
      <c r="A613" s="84" t="s">
        <v>3057</v>
      </c>
      <c r="B613" s="84" t="s">
        <v>3036</v>
      </c>
      <c r="C613" s="84">
        <v>3</v>
      </c>
      <c r="D613" s="122">
        <v>0</v>
      </c>
      <c r="E613" s="122">
        <v>1.146128035678238</v>
      </c>
      <c r="F613" s="84" t="s">
        <v>2418</v>
      </c>
      <c r="G613" s="84" t="b">
        <v>0</v>
      </c>
      <c r="H613" s="84" t="b">
        <v>0</v>
      </c>
      <c r="I613" s="84" t="b">
        <v>0</v>
      </c>
      <c r="J613" s="84" t="b">
        <v>0</v>
      </c>
      <c r="K613" s="84" t="b">
        <v>0</v>
      </c>
      <c r="L613" s="84" t="b">
        <v>0</v>
      </c>
    </row>
    <row r="614" spans="1:12" ht="15">
      <c r="A614" s="84" t="s">
        <v>3036</v>
      </c>
      <c r="B614" s="84" t="s">
        <v>3035</v>
      </c>
      <c r="C614" s="84">
        <v>3</v>
      </c>
      <c r="D614" s="122">
        <v>0</v>
      </c>
      <c r="E614" s="122">
        <v>1.146128035678238</v>
      </c>
      <c r="F614" s="84" t="s">
        <v>2418</v>
      </c>
      <c r="G614" s="84" t="b">
        <v>0</v>
      </c>
      <c r="H614" s="84" t="b">
        <v>0</v>
      </c>
      <c r="I614" s="84" t="b">
        <v>0</v>
      </c>
      <c r="J614" s="84" t="b">
        <v>0</v>
      </c>
      <c r="K614" s="84" t="b">
        <v>0</v>
      </c>
      <c r="L614" s="84" t="b">
        <v>0</v>
      </c>
    </row>
    <row r="615" spans="1:12" ht="15">
      <c r="A615" s="84" t="s">
        <v>3035</v>
      </c>
      <c r="B615" s="84" t="s">
        <v>3045</v>
      </c>
      <c r="C615" s="84">
        <v>3</v>
      </c>
      <c r="D615" s="122">
        <v>0</v>
      </c>
      <c r="E615" s="122">
        <v>1.146128035678238</v>
      </c>
      <c r="F615" s="84" t="s">
        <v>2418</v>
      </c>
      <c r="G615" s="84" t="b">
        <v>0</v>
      </c>
      <c r="H615" s="84" t="b">
        <v>0</v>
      </c>
      <c r="I615" s="84" t="b">
        <v>0</v>
      </c>
      <c r="J615" s="84" t="b">
        <v>0</v>
      </c>
      <c r="K615" s="84" t="b">
        <v>0</v>
      </c>
      <c r="L615" s="84" t="b">
        <v>0</v>
      </c>
    </row>
    <row r="616" spans="1:12" ht="15">
      <c r="A616" s="84" t="s">
        <v>3045</v>
      </c>
      <c r="B616" s="84" t="s">
        <v>2537</v>
      </c>
      <c r="C616" s="84">
        <v>3</v>
      </c>
      <c r="D616" s="122">
        <v>0</v>
      </c>
      <c r="E616" s="122">
        <v>1.146128035678238</v>
      </c>
      <c r="F616" s="84" t="s">
        <v>2418</v>
      </c>
      <c r="G616" s="84" t="b">
        <v>0</v>
      </c>
      <c r="H616" s="84" t="b">
        <v>0</v>
      </c>
      <c r="I616" s="84" t="b">
        <v>0</v>
      </c>
      <c r="J616" s="84" t="b">
        <v>0</v>
      </c>
      <c r="K616" s="84" t="b">
        <v>0</v>
      </c>
      <c r="L616" s="84" t="b">
        <v>0</v>
      </c>
    </row>
    <row r="617" spans="1:12" ht="15">
      <c r="A617" s="84" t="s">
        <v>2537</v>
      </c>
      <c r="B617" s="84" t="s">
        <v>2539</v>
      </c>
      <c r="C617" s="84">
        <v>3</v>
      </c>
      <c r="D617" s="122">
        <v>0</v>
      </c>
      <c r="E617" s="122">
        <v>1.146128035678238</v>
      </c>
      <c r="F617" s="84" t="s">
        <v>2418</v>
      </c>
      <c r="G617" s="84" t="b">
        <v>0</v>
      </c>
      <c r="H617" s="84" t="b">
        <v>0</v>
      </c>
      <c r="I617" s="84" t="b">
        <v>0</v>
      </c>
      <c r="J617" s="84" t="b">
        <v>0</v>
      </c>
      <c r="K617" s="84" t="b">
        <v>0</v>
      </c>
      <c r="L617" s="84" t="b">
        <v>0</v>
      </c>
    </row>
    <row r="618" spans="1:12" ht="15">
      <c r="A618" s="84" t="s">
        <v>2539</v>
      </c>
      <c r="B618" s="84" t="s">
        <v>3043</v>
      </c>
      <c r="C618" s="84">
        <v>3</v>
      </c>
      <c r="D618" s="122">
        <v>0</v>
      </c>
      <c r="E618" s="122">
        <v>1.146128035678238</v>
      </c>
      <c r="F618" s="84" t="s">
        <v>2418</v>
      </c>
      <c r="G618" s="84" t="b">
        <v>0</v>
      </c>
      <c r="H618" s="84" t="b">
        <v>0</v>
      </c>
      <c r="I618" s="84" t="b">
        <v>0</v>
      </c>
      <c r="J618" s="84" t="b">
        <v>0</v>
      </c>
      <c r="K618" s="84" t="b">
        <v>0</v>
      </c>
      <c r="L618" s="84" t="b">
        <v>0</v>
      </c>
    </row>
    <row r="619" spans="1:12" ht="15">
      <c r="A619" s="84" t="s">
        <v>3043</v>
      </c>
      <c r="B619" s="84" t="s">
        <v>3032</v>
      </c>
      <c r="C619" s="84">
        <v>3</v>
      </c>
      <c r="D619" s="122">
        <v>0</v>
      </c>
      <c r="E619" s="122">
        <v>1.146128035678238</v>
      </c>
      <c r="F619" s="84" t="s">
        <v>2418</v>
      </c>
      <c r="G619" s="84" t="b">
        <v>0</v>
      </c>
      <c r="H619" s="84" t="b">
        <v>0</v>
      </c>
      <c r="I619" s="84" t="b">
        <v>0</v>
      </c>
      <c r="J619" s="84" t="b">
        <v>0</v>
      </c>
      <c r="K619" s="84" t="b">
        <v>0</v>
      </c>
      <c r="L619" s="84" t="b">
        <v>0</v>
      </c>
    </row>
    <row r="620" spans="1:12" ht="15">
      <c r="A620" s="84" t="s">
        <v>3032</v>
      </c>
      <c r="B620" s="84" t="s">
        <v>3058</v>
      </c>
      <c r="C620" s="84">
        <v>3</v>
      </c>
      <c r="D620" s="122">
        <v>0</v>
      </c>
      <c r="E620" s="122">
        <v>1.146128035678238</v>
      </c>
      <c r="F620" s="84" t="s">
        <v>2418</v>
      </c>
      <c r="G620" s="84" t="b">
        <v>0</v>
      </c>
      <c r="H620" s="84" t="b">
        <v>0</v>
      </c>
      <c r="I620" s="84" t="b">
        <v>0</v>
      </c>
      <c r="J620" s="84" t="b">
        <v>0</v>
      </c>
      <c r="K620" s="84" t="b">
        <v>0</v>
      </c>
      <c r="L620" s="84" t="b">
        <v>0</v>
      </c>
    </row>
    <row r="621" spans="1:12" ht="15">
      <c r="A621" s="84" t="s">
        <v>3058</v>
      </c>
      <c r="B621" s="84" t="s">
        <v>3059</v>
      </c>
      <c r="C621" s="84">
        <v>3</v>
      </c>
      <c r="D621" s="122">
        <v>0</v>
      </c>
      <c r="E621" s="122">
        <v>1.146128035678238</v>
      </c>
      <c r="F621" s="84" t="s">
        <v>2418</v>
      </c>
      <c r="G621" s="84" t="b">
        <v>0</v>
      </c>
      <c r="H621" s="84" t="b">
        <v>0</v>
      </c>
      <c r="I621" s="84" t="b">
        <v>0</v>
      </c>
      <c r="J621" s="84" t="b">
        <v>0</v>
      </c>
      <c r="K621" s="84" t="b">
        <v>0</v>
      </c>
      <c r="L621" s="84" t="b">
        <v>0</v>
      </c>
    </row>
    <row r="622" spans="1:12" ht="15">
      <c r="A622" s="84" t="s">
        <v>3059</v>
      </c>
      <c r="B622" s="84" t="s">
        <v>3038</v>
      </c>
      <c r="C622" s="84">
        <v>3</v>
      </c>
      <c r="D622" s="122">
        <v>0</v>
      </c>
      <c r="E622" s="122">
        <v>1.146128035678238</v>
      </c>
      <c r="F622" s="84" t="s">
        <v>2418</v>
      </c>
      <c r="G622" s="84" t="b">
        <v>0</v>
      </c>
      <c r="H622" s="84" t="b">
        <v>0</v>
      </c>
      <c r="I622" s="84" t="b">
        <v>0</v>
      </c>
      <c r="J622" s="84" t="b">
        <v>0</v>
      </c>
      <c r="K622" s="84" t="b">
        <v>0</v>
      </c>
      <c r="L622" s="84" t="b">
        <v>0</v>
      </c>
    </row>
    <row r="623" spans="1:12" ht="15">
      <c r="A623" s="84" t="s">
        <v>3038</v>
      </c>
      <c r="B623" s="84" t="s">
        <v>3060</v>
      </c>
      <c r="C623" s="84">
        <v>3</v>
      </c>
      <c r="D623" s="122">
        <v>0</v>
      </c>
      <c r="E623" s="122">
        <v>1.146128035678238</v>
      </c>
      <c r="F623" s="84" t="s">
        <v>2418</v>
      </c>
      <c r="G623" s="84" t="b">
        <v>0</v>
      </c>
      <c r="H623" s="84" t="b">
        <v>0</v>
      </c>
      <c r="I623" s="84" t="b">
        <v>0</v>
      </c>
      <c r="J623" s="84" t="b">
        <v>0</v>
      </c>
      <c r="K623" s="84" t="b">
        <v>0</v>
      </c>
      <c r="L623" s="84" t="b">
        <v>0</v>
      </c>
    </row>
    <row r="624" spans="1:12" ht="15">
      <c r="A624" s="84" t="s">
        <v>217</v>
      </c>
      <c r="B624" s="84" t="s">
        <v>2504</v>
      </c>
      <c r="C624" s="84">
        <v>2</v>
      </c>
      <c r="D624" s="122">
        <v>0.0078262781802525</v>
      </c>
      <c r="E624" s="122">
        <v>1.3222192947339193</v>
      </c>
      <c r="F624" s="84" t="s">
        <v>2418</v>
      </c>
      <c r="G624" s="84" t="b">
        <v>0</v>
      </c>
      <c r="H624" s="84" t="b">
        <v>0</v>
      </c>
      <c r="I624" s="84" t="b">
        <v>0</v>
      </c>
      <c r="J624" s="84" t="b">
        <v>0</v>
      </c>
      <c r="K624" s="84" t="b">
        <v>0</v>
      </c>
      <c r="L624" s="84" t="b">
        <v>0</v>
      </c>
    </row>
    <row r="625" spans="1:12" ht="15">
      <c r="A625" s="84" t="s">
        <v>3060</v>
      </c>
      <c r="B625" s="84" t="s">
        <v>3282</v>
      </c>
      <c r="C625" s="84">
        <v>2</v>
      </c>
      <c r="D625" s="122">
        <v>0.0078262781802525</v>
      </c>
      <c r="E625" s="122">
        <v>1.1461280356782382</v>
      </c>
      <c r="F625" s="84" t="s">
        <v>2418</v>
      </c>
      <c r="G625" s="84" t="b">
        <v>0</v>
      </c>
      <c r="H625" s="84" t="b">
        <v>0</v>
      </c>
      <c r="I625" s="84" t="b">
        <v>0</v>
      </c>
      <c r="J625" s="84" t="b">
        <v>0</v>
      </c>
      <c r="K625" s="84" t="b">
        <v>0</v>
      </c>
      <c r="L625" s="84" t="b">
        <v>0</v>
      </c>
    </row>
    <row r="626" spans="1:12" ht="15">
      <c r="A626" s="84" t="s">
        <v>2555</v>
      </c>
      <c r="B626" s="84" t="s">
        <v>3049</v>
      </c>
      <c r="C626" s="84">
        <v>2</v>
      </c>
      <c r="D626" s="122">
        <v>0</v>
      </c>
      <c r="E626" s="122">
        <v>0.7403626894942439</v>
      </c>
      <c r="F626" s="84" t="s">
        <v>2421</v>
      </c>
      <c r="G626" s="84" t="b">
        <v>0</v>
      </c>
      <c r="H626" s="84" t="b">
        <v>0</v>
      </c>
      <c r="I626" s="84" t="b">
        <v>0</v>
      </c>
      <c r="J626" s="84" t="b">
        <v>0</v>
      </c>
      <c r="K626" s="84" t="b">
        <v>0</v>
      </c>
      <c r="L626" s="84" t="b">
        <v>0</v>
      </c>
    </row>
    <row r="627" spans="1:12" ht="15">
      <c r="A627" s="84" t="s">
        <v>3049</v>
      </c>
      <c r="B627" s="84" t="s">
        <v>3199</v>
      </c>
      <c r="C627" s="84">
        <v>2</v>
      </c>
      <c r="D627" s="122">
        <v>0</v>
      </c>
      <c r="E627" s="122">
        <v>0.7403626894942439</v>
      </c>
      <c r="F627" s="84" t="s">
        <v>2421</v>
      </c>
      <c r="G627" s="84" t="b">
        <v>0</v>
      </c>
      <c r="H627" s="84" t="b">
        <v>0</v>
      </c>
      <c r="I627" s="84" t="b">
        <v>0</v>
      </c>
      <c r="J627" s="84" t="b">
        <v>1</v>
      </c>
      <c r="K627" s="84" t="b">
        <v>0</v>
      </c>
      <c r="L627" s="84" t="b">
        <v>0</v>
      </c>
    </row>
    <row r="628" spans="1:12" ht="15">
      <c r="A628" s="84" t="s">
        <v>3199</v>
      </c>
      <c r="B628" s="84" t="s">
        <v>3068</v>
      </c>
      <c r="C628" s="84">
        <v>2</v>
      </c>
      <c r="D628" s="122">
        <v>0</v>
      </c>
      <c r="E628" s="122">
        <v>0.7403626894942439</v>
      </c>
      <c r="F628" s="84" t="s">
        <v>2421</v>
      </c>
      <c r="G628" s="84" t="b">
        <v>1</v>
      </c>
      <c r="H628" s="84" t="b">
        <v>0</v>
      </c>
      <c r="I628" s="84" t="b">
        <v>0</v>
      </c>
      <c r="J628" s="84" t="b">
        <v>0</v>
      </c>
      <c r="K628" s="84" t="b">
        <v>0</v>
      </c>
      <c r="L628" s="84" t="b">
        <v>0</v>
      </c>
    </row>
    <row r="629" spans="1:12" ht="15">
      <c r="A629" s="84" t="s">
        <v>3068</v>
      </c>
      <c r="B629" s="84" t="s">
        <v>2537</v>
      </c>
      <c r="C629" s="84">
        <v>2</v>
      </c>
      <c r="D629" s="122">
        <v>0</v>
      </c>
      <c r="E629" s="122">
        <v>0.7403626894942439</v>
      </c>
      <c r="F629" s="84" t="s">
        <v>2421</v>
      </c>
      <c r="G629" s="84" t="b">
        <v>0</v>
      </c>
      <c r="H629" s="84" t="b">
        <v>0</v>
      </c>
      <c r="I629" s="84" t="b">
        <v>0</v>
      </c>
      <c r="J629" s="84" t="b">
        <v>0</v>
      </c>
      <c r="K629" s="84" t="b">
        <v>0</v>
      </c>
      <c r="L629" s="84" t="b">
        <v>0</v>
      </c>
    </row>
    <row r="630" spans="1:12" ht="15">
      <c r="A630" s="84" t="s">
        <v>2537</v>
      </c>
      <c r="B630" s="84" t="s">
        <v>2538</v>
      </c>
      <c r="C630" s="84">
        <v>2</v>
      </c>
      <c r="D630" s="122">
        <v>0</v>
      </c>
      <c r="E630" s="122">
        <v>0.7403626894942439</v>
      </c>
      <c r="F630" s="84" t="s">
        <v>2421</v>
      </c>
      <c r="G630" s="84" t="b">
        <v>0</v>
      </c>
      <c r="H630" s="84" t="b">
        <v>0</v>
      </c>
      <c r="I630" s="84" t="b">
        <v>0</v>
      </c>
      <c r="J630" s="84" t="b">
        <v>0</v>
      </c>
      <c r="K630" s="84" t="b">
        <v>0</v>
      </c>
      <c r="L630" s="84" t="b">
        <v>0</v>
      </c>
    </row>
    <row r="631" spans="1:12" ht="15">
      <c r="A631" s="84" t="s">
        <v>3246</v>
      </c>
      <c r="B631" s="84" t="s">
        <v>3099</v>
      </c>
      <c r="C631" s="84">
        <v>2</v>
      </c>
      <c r="D631" s="122">
        <v>0</v>
      </c>
      <c r="E631" s="122">
        <v>0.8750612633917001</v>
      </c>
      <c r="F631" s="84" t="s">
        <v>2423</v>
      </c>
      <c r="G631" s="84" t="b">
        <v>0</v>
      </c>
      <c r="H631" s="84" t="b">
        <v>0</v>
      </c>
      <c r="I631" s="84" t="b">
        <v>0</v>
      </c>
      <c r="J631" s="84" t="b">
        <v>0</v>
      </c>
      <c r="K631" s="84" t="b">
        <v>0</v>
      </c>
      <c r="L631" s="84" t="b">
        <v>0</v>
      </c>
    </row>
    <row r="632" spans="1:12" ht="15">
      <c r="A632" s="84" t="s">
        <v>3099</v>
      </c>
      <c r="B632" s="84" t="s">
        <v>3037</v>
      </c>
      <c r="C632" s="84">
        <v>2</v>
      </c>
      <c r="D632" s="122">
        <v>0</v>
      </c>
      <c r="E632" s="122">
        <v>0.8750612633917001</v>
      </c>
      <c r="F632" s="84" t="s">
        <v>2423</v>
      </c>
      <c r="G632" s="84" t="b">
        <v>0</v>
      </c>
      <c r="H632" s="84" t="b">
        <v>0</v>
      </c>
      <c r="I632" s="84" t="b">
        <v>0</v>
      </c>
      <c r="J632" s="84" t="b">
        <v>0</v>
      </c>
      <c r="K632" s="84" t="b">
        <v>0</v>
      </c>
      <c r="L632" s="84" t="b">
        <v>0</v>
      </c>
    </row>
    <row r="633" spans="1:12" ht="15">
      <c r="A633" s="84" t="s">
        <v>3037</v>
      </c>
      <c r="B633" s="84" t="s">
        <v>3056</v>
      </c>
      <c r="C633" s="84">
        <v>2</v>
      </c>
      <c r="D633" s="122">
        <v>0</v>
      </c>
      <c r="E633" s="122">
        <v>0.5740312677277188</v>
      </c>
      <c r="F633" s="84" t="s">
        <v>2423</v>
      </c>
      <c r="G633" s="84" t="b">
        <v>0</v>
      </c>
      <c r="H633" s="84" t="b">
        <v>0</v>
      </c>
      <c r="I633" s="84" t="b">
        <v>0</v>
      </c>
      <c r="J633" s="84" t="b">
        <v>0</v>
      </c>
      <c r="K633" s="84" t="b">
        <v>0</v>
      </c>
      <c r="L633" s="84" t="b">
        <v>0</v>
      </c>
    </row>
    <row r="634" spans="1:12" ht="15">
      <c r="A634" s="84" t="s">
        <v>3056</v>
      </c>
      <c r="B634" s="84" t="s">
        <v>3149</v>
      </c>
      <c r="C634" s="84">
        <v>2</v>
      </c>
      <c r="D634" s="122">
        <v>0</v>
      </c>
      <c r="E634" s="122">
        <v>0.8750612633917001</v>
      </c>
      <c r="F634" s="84" t="s">
        <v>2423</v>
      </c>
      <c r="G634" s="84" t="b">
        <v>0</v>
      </c>
      <c r="H634" s="84" t="b">
        <v>0</v>
      </c>
      <c r="I634" s="84" t="b">
        <v>0</v>
      </c>
      <c r="J634" s="84" t="b">
        <v>1</v>
      </c>
      <c r="K634" s="84" t="b">
        <v>0</v>
      </c>
      <c r="L634" s="84" t="b">
        <v>0</v>
      </c>
    </row>
    <row r="635" spans="1:12" ht="15">
      <c r="A635" s="84" t="s">
        <v>3149</v>
      </c>
      <c r="B635" s="84" t="s">
        <v>3247</v>
      </c>
      <c r="C635" s="84">
        <v>2</v>
      </c>
      <c r="D635" s="122">
        <v>0</v>
      </c>
      <c r="E635" s="122">
        <v>0.8750612633917001</v>
      </c>
      <c r="F635" s="84" t="s">
        <v>2423</v>
      </c>
      <c r="G635" s="84" t="b">
        <v>1</v>
      </c>
      <c r="H635" s="84" t="b">
        <v>0</v>
      </c>
      <c r="I635" s="84" t="b">
        <v>0</v>
      </c>
      <c r="J635" s="84" t="b">
        <v>0</v>
      </c>
      <c r="K635" s="84" t="b">
        <v>0</v>
      </c>
      <c r="L635" s="84" t="b">
        <v>0</v>
      </c>
    </row>
    <row r="636" spans="1:12" ht="15">
      <c r="A636" s="84" t="s">
        <v>3247</v>
      </c>
      <c r="B636" s="84" t="s">
        <v>628</v>
      </c>
      <c r="C636" s="84">
        <v>2</v>
      </c>
      <c r="D636" s="122">
        <v>0</v>
      </c>
      <c r="E636" s="122">
        <v>0.8750612633917001</v>
      </c>
      <c r="F636" s="84" t="s">
        <v>2423</v>
      </c>
      <c r="G636" s="84" t="b">
        <v>0</v>
      </c>
      <c r="H636" s="84" t="b">
        <v>0</v>
      </c>
      <c r="I636" s="84" t="b">
        <v>0</v>
      </c>
      <c r="J636" s="84" t="b">
        <v>0</v>
      </c>
      <c r="K636" s="84" t="b">
        <v>0</v>
      </c>
      <c r="L636" s="84" t="b">
        <v>0</v>
      </c>
    </row>
    <row r="637" spans="1:12" ht="15">
      <c r="A637" s="84" t="s">
        <v>628</v>
      </c>
      <c r="B637" s="84" t="s">
        <v>3056</v>
      </c>
      <c r="C637" s="84">
        <v>2</v>
      </c>
      <c r="D637" s="122">
        <v>0</v>
      </c>
      <c r="E637" s="122">
        <v>0.5740312677277188</v>
      </c>
      <c r="F637" s="84" t="s">
        <v>2423</v>
      </c>
      <c r="G637" s="84" t="b">
        <v>0</v>
      </c>
      <c r="H637" s="84" t="b">
        <v>0</v>
      </c>
      <c r="I637" s="84" t="b">
        <v>0</v>
      </c>
      <c r="J637" s="84" t="b">
        <v>0</v>
      </c>
      <c r="K637" s="84" t="b">
        <v>0</v>
      </c>
      <c r="L637" s="84" t="b">
        <v>0</v>
      </c>
    </row>
    <row r="638" spans="1:12" ht="15">
      <c r="A638" s="84" t="s">
        <v>3253</v>
      </c>
      <c r="B638" s="84" t="s">
        <v>3145</v>
      </c>
      <c r="C638" s="84">
        <v>2</v>
      </c>
      <c r="D638" s="122">
        <v>0</v>
      </c>
      <c r="E638" s="122">
        <v>1.1903316981702916</v>
      </c>
      <c r="F638" s="84" t="s">
        <v>2424</v>
      </c>
      <c r="G638" s="84" t="b">
        <v>0</v>
      </c>
      <c r="H638" s="84" t="b">
        <v>0</v>
      </c>
      <c r="I638" s="84" t="b">
        <v>0</v>
      </c>
      <c r="J638" s="84" t="b">
        <v>0</v>
      </c>
      <c r="K638" s="84" t="b">
        <v>0</v>
      </c>
      <c r="L638" s="84" t="b">
        <v>0</v>
      </c>
    </row>
    <row r="639" spans="1:12" ht="15">
      <c r="A639" s="84" t="s">
        <v>3145</v>
      </c>
      <c r="B639" s="84" t="s">
        <v>3254</v>
      </c>
      <c r="C639" s="84">
        <v>2</v>
      </c>
      <c r="D639" s="122">
        <v>0</v>
      </c>
      <c r="E639" s="122">
        <v>1.1903316981702916</v>
      </c>
      <c r="F639" s="84" t="s">
        <v>2424</v>
      </c>
      <c r="G639" s="84" t="b">
        <v>0</v>
      </c>
      <c r="H639" s="84" t="b">
        <v>0</v>
      </c>
      <c r="I639" s="84" t="b">
        <v>0</v>
      </c>
      <c r="J639" s="84" t="b">
        <v>0</v>
      </c>
      <c r="K639" s="84" t="b">
        <v>0</v>
      </c>
      <c r="L639" s="84" t="b">
        <v>0</v>
      </c>
    </row>
    <row r="640" spans="1:12" ht="15">
      <c r="A640" s="84" t="s">
        <v>3254</v>
      </c>
      <c r="B640" s="84" t="s">
        <v>3066</v>
      </c>
      <c r="C640" s="84">
        <v>2</v>
      </c>
      <c r="D640" s="122">
        <v>0</v>
      </c>
      <c r="E640" s="122">
        <v>1.1903316981702916</v>
      </c>
      <c r="F640" s="84" t="s">
        <v>2424</v>
      </c>
      <c r="G640" s="84" t="b">
        <v>0</v>
      </c>
      <c r="H640" s="84" t="b">
        <v>0</v>
      </c>
      <c r="I640" s="84" t="b">
        <v>0</v>
      </c>
      <c r="J640" s="84" t="b">
        <v>0</v>
      </c>
      <c r="K640" s="84" t="b">
        <v>0</v>
      </c>
      <c r="L640" s="84" t="b">
        <v>0</v>
      </c>
    </row>
    <row r="641" spans="1:12" ht="15">
      <c r="A641" s="84" t="s">
        <v>3066</v>
      </c>
      <c r="B641" s="84" t="s">
        <v>621</v>
      </c>
      <c r="C641" s="84">
        <v>2</v>
      </c>
      <c r="D641" s="122">
        <v>0</v>
      </c>
      <c r="E641" s="122">
        <v>1.1903316981702916</v>
      </c>
      <c r="F641" s="84" t="s">
        <v>2424</v>
      </c>
      <c r="G641" s="84" t="b">
        <v>0</v>
      </c>
      <c r="H641" s="84" t="b">
        <v>0</v>
      </c>
      <c r="I641" s="84" t="b">
        <v>0</v>
      </c>
      <c r="J641" s="84" t="b">
        <v>0</v>
      </c>
      <c r="K641" s="84" t="b">
        <v>0</v>
      </c>
      <c r="L641" s="84" t="b">
        <v>0</v>
      </c>
    </row>
    <row r="642" spans="1:12" ht="15">
      <c r="A642" s="84" t="s">
        <v>621</v>
      </c>
      <c r="B642" s="84" t="s">
        <v>3074</v>
      </c>
      <c r="C642" s="84">
        <v>2</v>
      </c>
      <c r="D642" s="122">
        <v>0</v>
      </c>
      <c r="E642" s="122">
        <v>1.1903316981702916</v>
      </c>
      <c r="F642" s="84" t="s">
        <v>2424</v>
      </c>
      <c r="G642" s="84" t="b">
        <v>0</v>
      </c>
      <c r="H642" s="84" t="b">
        <v>0</v>
      </c>
      <c r="I642" s="84" t="b">
        <v>0</v>
      </c>
      <c r="J642" s="84" t="b">
        <v>0</v>
      </c>
      <c r="K642" s="84" t="b">
        <v>0</v>
      </c>
      <c r="L642" s="84" t="b">
        <v>0</v>
      </c>
    </row>
    <row r="643" spans="1:12" ht="15">
      <c r="A643" s="84" t="s">
        <v>3074</v>
      </c>
      <c r="B643" s="84" t="s">
        <v>3255</v>
      </c>
      <c r="C643" s="84">
        <v>2</v>
      </c>
      <c r="D643" s="122">
        <v>0</v>
      </c>
      <c r="E643" s="122">
        <v>1.1903316981702916</v>
      </c>
      <c r="F643" s="84" t="s">
        <v>2424</v>
      </c>
      <c r="G643" s="84" t="b">
        <v>0</v>
      </c>
      <c r="H643" s="84" t="b">
        <v>0</v>
      </c>
      <c r="I643" s="84" t="b">
        <v>0</v>
      </c>
      <c r="J643" s="84" t="b">
        <v>0</v>
      </c>
      <c r="K643" s="84" t="b">
        <v>0</v>
      </c>
      <c r="L643" s="84" t="b">
        <v>0</v>
      </c>
    </row>
    <row r="644" spans="1:12" ht="15">
      <c r="A644" s="84" t="s">
        <v>3255</v>
      </c>
      <c r="B644" s="84" t="s">
        <v>3256</v>
      </c>
      <c r="C644" s="84">
        <v>2</v>
      </c>
      <c r="D644" s="122">
        <v>0</v>
      </c>
      <c r="E644" s="122">
        <v>1.1903316981702916</v>
      </c>
      <c r="F644" s="84" t="s">
        <v>2424</v>
      </c>
      <c r="G644" s="84" t="b">
        <v>0</v>
      </c>
      <c r="H644" s="84" t="b">
        <v>0</v>
      </c>
      <c r="I644" s="84" t="b">
        <v>0</v>
      </c>
      <c r="J644" s="84" t="b">
        <v>0</v>
      </c>
      <c r="K644" s="84" t="b">
        <v>0</v>
      </c>
      <c r="L644" s="84" t="b">
        <v>0</v>
      </c>
    </row>
    <row r="645" spans="1:12" ht="15">
      <c r="A645" s="84" t="s">
        <v>3256</v>
      </c>
      <c r="B645" s="84" t="s">
        <v>3257</v>
      </c>
      <c r="C645" s="84">
        <v>2</v>
      </c>
      <c r="D645" s="122">
        <v>0</v>
      </c>
      <c r="E645" s="122">
        <v>1.1903316981702916</v>
      </c>
      <c r="F645" s="84" t="s">
        <v>2424</v>
      </c>
      <c r="G645" s="84" t="b">
        <v>0</v>
      </c>
      <c r="H645" s="84" t="b">
        <v>0</v>
      </c>
      <c r="I645" s="84" t="b">
        <v>0</v>
      </c>
      <c r="J645" s="84" t="b">
        <v>0</v>
      </c>
      <c r="K645" s="84" t="b">
        <v>0</v>
      </c>
      <c r="L645" s="84" t="b">
        <v>0</v>
      </c>
    </row>
    <row r="646" spans="1:12" ht="15">
      <c r="A646" s="84" t="s">
        <v>3257</v>
      </c>
      <c r="B646" s="84" t="s">
        <v>3258</v>
      </c>
      <c r="C646" s="84">
        <v>2</v>
      </c>
      <c r="D646" s="122">
        <v>0</v>
      </c>
      <c r="E646" s="122">
        <v>1.1903316981702916</v>
      </c>
      <c r="F646" s="84" t="s">
        <v>2424</v>
      </c>
      <c r="G646" s="84" t="b">
        <v>0</v>
      </c>
      <c r="H646" s="84" t="b">
        <v>0</v>
      </c>
      <c r="I646" s="84" t="b">
        <v>0</v>
      </c>
      <c r="J646" s="84" t="b">
        <v>0</v>
      </c>
      <c r="K646" s="84" t="b">
        <v>0</v>
      </c>
      <c r="L646" s="84" t="b">
        <v>0</v>
      </c>
    </row>
    <row r="647" spans="1:12" ht="15">
      <c r="A647" s="84" t="s">
        <v>3062</v>
      </c>
      <c r="B647" s="84" t="s">
        <v>3065</v>
      </c>
      <c r="C647" s="84">
        <v>2</v>
      </c>
      <c r="D647" s="122">
        <v>0</v>
      </c>
      <c r="E647" s="122">
        <v>0.9999999999999999</v>
      </c>
      <c r="F647" s="84" t="s">
        <v>2426</v>
      </c>
      <c r="G647" s="84" t="b">
        <v>0</v>
      </c>
      <c r="H647" s="84" t="b">
        <v>0</v>
      </c>
      <c r="I647" s="84" t="b">
        <v>0</v>
      </c>
      <c r="J647" s="84" t="b">
        <v>0</v>
      </c>
      <c r="K647" s="84" t="b">
        <v>0</v>
      </c>
      <c r="L647" s="84" t="b">
        <v>0</v>
      </c>
    </row>
    <row r="648" spans="1:12" ht="15">
      <c r="A648" s="84" t="s">
        <v>3065</v>
      </c>
      <c r="B648" s="84" t="s">
        <v>621</v>
      </c>
      <c r="C648" s="84">
        <v>2</v>
      </c>
      <c r="D648" s="122">
        <v>0</v>
      </c>
      <c r="E648" s="122">
        <v>0.9999999999999999</v>
      </c>
      <c r="F648" s="84" t="s">
        <v>2426</v>
      </c>
      <c r="G648" s="84" t="b">
        <v>0</v>
      </c>
      <c r="H648" s="84" t="b">
        <v>0</v>
      </c>
      <c r="I648" s="84" t="b">
        <v>0</v>
      </c>
      <c r="J648" s="84" t="b">
        <v>0</v>
      </c>
      <c r="K648" s="84" t="b">
        <v>0</v>
      </c>
      <c r="L648" s="84" t="b">
        <v>0</v>
      </c>
    </row>
    <row r="649" spans="1:12" ht="15">
      <c r="A649" s="84" t="s">
        <v>621</v>
      </c>
      <c r="B649" s="84" t="s">
        <v>3261</v>
      </c>
      <c r="C649" s="84">
        <v>2</v>
      </c>
      <c r="D649" s="122">
        <v>0</v>
      </c>
      <c r="E649" s="122">
        <v>0.9999999999999999</v>
      </c>
      <c r="F649" s="84" t="s">
        <v>2426</v>
      </c>
      <c r="G649" s="84" t="b">
        <v>0</v>
      </c>
      <c r="H649" s="84" t="b">
        <v>0</v>
      </c>
      <c r="I649" s="84" t="b">
        <v>0</v>
      </c>
      <c r="J649" s="84" t="b">
        <v>0</v>
      </c>
      <c r="K649" s="84" t="b">
        <v>0</v>
      </c>
      <c r="L649" s="84" t="b">
        <v>0</v>
      </c>
    </row>
    <row r="650" spans="1:12" ht="15">
      <c r="A650" s="84" t="s">
        <v>3261</v>
      </c>
      <c r="B650" s="84" t="s">
        <v>239</v>
      </c>
      <c r="C650" s="84">
        <v>2</v>
      </c>
      <c r="D650" s="122">
        <v>0</v>
      </c>
      <c r="E650" s="122">
        <v>0.9999999999999999</v>
      </c>
      <c r="F650" s="84" t="s">
        <v>2426</v>
      </c>
      <c r="G650" s="84" t="b">
        <v>0</v>
      </c>
      <c r="H650" s="84" t="b">
        <v>0</v>
      </c>
      <c r="I650" s="84" t="b">
        <v>0</v>
      </c>
      <c r="J650" s="84" t="b">
        <v>0</v>
      </c>
      <c r="K650" s="84" t="b">
        <v>0</v>
      </c>
      <c r="L650" s="84" t="b">
        <v>0</v>
      </c>
    </row>
    <row r="651" spans="1:12" ht="15">
      <c r="A651" s="84" t="s">
        <v>239</v>
      </c>
      <c r="B651" s="84" t="s">
        <v>3262</v>
      </c>
      <c r="C651" s="84">
        <v>2</v>
      </c>
      <c r="D651" s="122">
        <v>0</v>
      </c>
      <c r="E651" s="122">
        <v>0.8239087409443188</v>
      </c>
      <c r="F651" s="84" t="s">
        <v>2426</v>
      </c>
      <c r="G651" s="84" t="b">
        <v>0</v>
      </c>
      <c r="H651" s="84" t="b">
        <v>0</v>
      </c>
      <c r="I651" s="84" t="b">
        <v>0</v>
      </c>
      <c r="J651" s="84" t="b">
        <v>0</v>
      </c>
      <c r="K651" s="84" t="b">
        <v>0</v>
      </c>
      <c r="L651" s="84" t="b">
        <v>0</v>
      </c>
    </row>
    <row r="652" spans="1:12" ht="15">
      <c r="A652" s="84" t="s">
        <v>3262</v>
      </c>
      <c r="B652" s="84" t="s">
        <v>3263</v>
      </c>
      <c r="C652" s="84">
        <v>2</v>
      </c>
      <c r="D652" s="122">
        <v>0</v>
      </c>
      <c r="E652" s="122">
        <v>0.9999999999999999</v>
      </c>
      <c r="F652" s="84" t="s">
        <v>2426</v>
      </c>
      <c r="G652" s="84" t="b">
        <v>0</v>
      </c>
      <c r="H652" s="84" t="b">
        <v>0</v>
      </c>
      <c r="I652" s="84" t="b">
        <v>0</v>
      </c>
      <c r="J652" s="84" t="b">
        <v>0</v>
      </c>
      <c r="K652" s="84" t="b">
        <v>0</v>
      </c>
      <c r="L652" s="84" t="b">
        <v>0</v>
      </c>
    </row>
    <row r="653" spans="1:12" ht="15">
      <c r="A653" s="84" t="s">
        <v>3263</v>
      </c>
      <c r="B653" s="84" t="s">
        <v>3264</v>
      </c>
      <c r="C653" s="84">
        <v>2</v>
      </c>
      <c r="D653" s="122">
        <v>0</v>
      </c>
      <c r="E653" s="122">
        <v>0.9999999999999999</v>
      </c>
      <c r="F653" s="84" t="s">
        <v>2426</v>
      </c>
      <c r="G653" s="84" t="b">
        <v>0</v>
      </c>
      <c r="H653" s="84" t="b">
        <v>0</v>
      </c>
      <c r="I653" s="84" t="b">
        <v>0</v>
      </c>
      <c r="J653" s="84" t="b">
        <v>0</v>
      </c>
      <c r="K653" s="84" t="b">
        <v>0</v>
      </c>
      <c r="L653" s="84" t="b">
        <v>0</v>
      </c>
    </row>
    <row r="654" spans="1:12" ht="15">
      <c r="A654" s="84" t="s">
        <v>3264</v>
      </c>
      <c r="B654" s="84" t="s">
        <v>3265</v>
      </c>
      <c r="C654" s="84">
        <v>2</v>
      </c>
      <c r="D654" s="122">
        <v>0</v>
      </c>
      <c r="E654" s="122">
        <v>0.9999999999999999</v>
      </c>
      <c r="F654" s="84" t="s">
        <v>2426</v>
      </c>
      <c r="G654" s="84" t="b">
        <v>0</v>
      </c>
      <c r="H654" s="84" t="b">
        <v>0</v>
      </c>
      <c r="I654" s="84" t="b">
        <v>0</v>
      </c>
      <c r="J654" s="84" t="b">
        <v>0</v>
      </c>
      <c r="K654" s="84" t="b">
        <v>0</v>
      </c>
      <c r="L654" s="84" t="b">
        <v>0</v>
      </c>
    </row>
    <row r="655" spans="1:12" ht="15">
      <c r="A655" s="84" t="s">
        <v>3265</v>
      </c>
      <c r="B655" s="84" t="s">
        <v>3266</v>
      </c>
      <c r="C655" s="84">
        <v>2</v>
      </c>
      <c r="D655" s="122">
        <v>0</v>
      </c>
      <c r="E655" s="122">
        <v>0.9999999999999999</v>
      </c>
      <c r="F655" s="84" t="s">
        <v>2426</v>
      </c>
      <c r="G655" s="84" t="b">
        <v>0</v>
      </c>
      <c r="H655" s="84" t="b">
        <v>0</v>
      </c>
      <c r="I655" s="84" t="b">
        <v>0</v>
      </c>
      <c r="J655" s="84" t="b">
        <v>0</v>
      </c>
      <c r="K655" s="84" t="b">
        <v>0</v>
      </c>
      <c r="L655" s="84" t="b">
        <v>0</v>
      </c>
    </row>
    <row r="656" spans="1:12" ht="15">
      <c r="A656" s="84" t="s">
        <v>3278</v>
      </c>
      <c r="B656" s="84" t="s">
        <v>3098</v>
      </c>
      <c r="C656" s="84">
        <v>2</v>
      </c>
      <c r="D656" s="122">
        <v>0</v>
      </c>
      <c r="E656" s="122">
        <v>0.9777236052888478</v>
      </c>
      <c r="F656" s="84" t="s">
        <v>2430</v>
      </c>
      <c r="G656" s="84" t="b">
        <v>0</v>
      </c>
      <c r="H656" s="84" t="b">
        <v>0</v>
      </c>
      <c r="I656" s="84" t="b">
        <v>0</v>
      </c>
      <c r="J656" s="84" t="b">
        <v>0</v>
      </c>
      <c r="K656" s="84" t="b">
        <v>0</v>
      </c>
      <c r="L656" s="84" t="b">
        <v>0</v>
      </c>
    </row>
    <row r="657" spans="1:12" ht="15">
      <c r="A657" s="84" t="s">
        <v>3098</v>
      </c>
      <c r="B657" s="84" t="s">
        <v>3099</v>
      </c>
      <c r="C657" s="84">
        <v>2</v>
      </c>
      <c r="D657" s="122">
        <v>0</v>
      </c>
      <c r="E657" s="122">
        <v>0.9777236052888478</v>
      </c>
      <c r="F657" s="84" t="s">
        <v>2430</v>
      </c>
      <c r="G657" s="84" t="b">
        <v>0</v>
      </c>
      <c r="H657" s="84" t="b">
        <v>0</v>
      </c>
      <c r="I657" s="84" t="b">
        <v>0</v>
      </c>
      <c r="J657" s="84" t="b">
        <v>0</v>
      </c>
      <c r="K657" s="84" t="b">
        <v>0</v>
      </c>
      <c r="L657" s="84" t="b">
        <v>0</v>
      </c>
    </row>
    <row r="658" spans="1:12" ht="15">
      <c r="A658" s="84" t="s">
        <v>3099</v>
      </c>
      <c r="B658" s="84" t="s">
        <v>3032</v>
      </c>
      <c r="C658" s="84">
        <v>2</v>
      </c>
      <c r="D658" s="122">
        <v>0</v>
      </c>
      <c r="E658" s="122">
        <v>0.9777236052888478</v>
      </c>
      <c r="F658" s="84" t="s">
        <v>2430</v>
      </c>
      <c r="G658" s="84" t="b">
        <v>0</v>
      </c>
      <c r="H658" s="84" t="b">
        <v>0</v>
      </c>
      <c r="I658" s="84" t="b">
        <v>0</v>
      </c>
      <c r="J658" s="84" t="b">
        <v>0</v>
      </c>
      <c r="K658" s="84" t="b">
        <v>0</v>
      </c>
      <c r="L658" s="84" t="b">
        <v>0</v>
      </c>
    </row>
    <row r="659" spans="1:12" ht="15">
      <c r="A659" s="84" t="s">
        <v>3032</v>
      </c>
      <c r="B659" s="84" t="s">
        <v>3147</v>
      </c>
      <c r="C659" s="84">
        <v>2</v>
      </c>
      <c r="D659" s="122">
        <v>0</v>
      </c>
      <c r="E659" s="122">
        <v>0.9777236052888478</v>
      </c>
      <c r="F659" s="84" t="s">
        <v>2430</v>
      </c>
      <c r="G659" s="84" t="b">
        <v>0</v>
      </c>
      <c r="H659" s="84" t="b">
        <v>0</v>
      </c>
      <c r="I659" s="84" t="b">
        <v>0</v>
      </c>
      <c r="J659" s="84" t="b">
        <v>0</v>
      </c>
      <c r="K659" s="84" t="b">
        <v>0</v>
      </c>
      <c r="L659" s="84" t="b">
        <v>0</v>
      </c>
    </row>
    <row r="660" spans="1:12" ht="15">
      <c r="A660" s="84" t="s">
        <v>3147</v>
      </c>
      <c r="B660" s="84" t="s">
        <v>3279</v>
      </c>
      <c r="C660" s="84">
        <v>2</v>
      </c>
      <c r="D660" s="122">
        <v>0</v>
      </c>
      <c r="E660" s="122">
        <v>0.9777236052888478</v>
      </c>
      <c r="F660" s="84" t="s">
        <v>2430</v>
      </c>
      <c r="G660" s="84" t="b">
        <v>0</v>
      </c>
      <c r="H660" s="84" t="b">
        <v>0</v>
      </c>
      <c r="I660" s="84" t="b">
        <v>0</v>
      </c>
      <c r="J660" s="84" t="b">
        <v>0</v>
      </c>
      <c r="K660" s="84" t="b">
        <v>0</v>
      </c>
      <c r="L660" s="84" t="b">
        <v>0</v>
      </c>
    </row>
    <row r="661" spans="1:12" ht="15">
      <c r="A661" s="84" t="s">
        <v>3279</v>
      </c>
      <c r="B661" s="84" t="s">
        <v>3038</v>
      </c>
      <c r="C661" s="84">
        <v>2</v>
      </c>
      <c r="D661" s="122">
        <v>0</v>
      </c>
      <c r="E661" s="122">
        <v>0.9777236052888478</v>
      </c>
      <c r="F661" s="84" t="s">
        <v>2430</v>
      </c>
      <c r="G661" s="84" t="b">
        <v>0</v>
      </c>
      <c r="H661" s="84" t="b">
        <v>0</v>
      </c>
      <c r="I661" s="84" t="b">
        <v>0</v>
      </c>
      <c r="J661" s="84" t="b">
        <v>0</v>
      </c>
      <c r="K661" s="84" t="b">
        <v>0</v>
      </c>
      <c r="L661" s="84" t="b">
        <v>0</v>
      </c>
    </row>
    <row r="662" spans="1:12" ht="15">
      <c r="A662" s="84" t="s">
        <v>3038</v>
      </c>
      <c r="B662" s="84" t="s">
        <v>223</v>
      </c>
      <c r="C662" s="84">
        <v>2</v>
      </c>
      <c r="D662" s="122">
        <v>0</v>
      </c>
      <c r="E662" s="122">
        <v>0.9777236052888478</v>
      </c>
      <c r="F662" s="84" t="s">
        <v>2430</v>
      </c>
      <c r="G662" s="84" t="b">
        <v>0</v>
      </c>
      <c r="H662" s="84" t="b">
        <v>0</v>
      </c>
      <c r="I662" s="84" t="b">
        <v>0</v>
      </c>
      <c r="J662" s="84" t="b">
        <v>0</v>
      </c>
      <c r="K662" s="84" t="b">
        <v>0</v>
      </c>
      <c r="L662" s="84" t="b">
        <v>0</v>
      </c>
    </row>
    <row r="663" spans="1:12" ht="15">
      <c r="A663" s="84" t="s">
        <v>223</v>
      </c>
      <c r="B663" s="84" t="s">
        <v>3280</v>
      </c>
      <c r="C663" s="84">
        <v>2</v>
      </c>
      <c r="D663" s="122">
        <v>0</v>
      </c>
      <c r="E663" s="122">
        <v>0.9777236052888478</v>
      </c>
      <c r="F663" s="84" t="s">
        <v>2430</v>
      </c>
      <c r="G663" s="84" t="b">
        <v>0</v>
      </c>
      <c r="H663" s="84" t="b">
        <v>0</v>
      </c>
      <c r="I663" s="84" t="b">
        <v>0</v>
      </c>
      <c r="J663" s="84" t="b">
        <v>0</v>
      </c>
      <c r="K663" s="84" t="b">
        <v>0</v>
      </c>
      <c r="L663" s="84" t="b">
        <v>0</v>
      </c>
    </row>
    <row r="664" spans="1:12" ht="15">
      <c r="A664" s="84" t="s">
        <v>3280</v>
      </c>
      <c r="B664" s="84" t="s">
        <v>3281</v>
      </c>
      <c r="C664" s="84">
        <v>2</v>
      </c>
      <c r="D664" s="122">
        <v>0</v>
      </c>
      <c r="E664" s="122">
        <v>0.9777236052888478</v>
      </c>
      <c r="F664" s="84" t="s">
        <v>2430</v>
      </c>
      <c r="G664" s="84" t="b">
        <v>0</v>
      </c>
      <c r="H664" s="84" t="b">
        <v>0</v>
      </c>
      <c r="I664" s="84" t="b">
        <v>0</v>
      </c>
      <c r="J664" s="84" t="b">
        <v>0</v>
      </c>
      <c r="K664" s="84" t="b">
        <v>0</v>
      </c>
      <c r="L66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2397</v>
      </c>
      <c r="BB2" s="13" t="s">
        <v>2444</v>
      </c>
      <c r="BC2" s="13" t="s">
        <v>2445</v>
      </c>
      <c r="BD2" s="117" t="s">
        <v>3299</v>
      </c>
      <c r="BE2" s="117" t="s">
        <v>3300</v>
      </c>
      <c r="BF2" s="117" t="s">
        <v>3301</v>
      </c>
      <c r="BG2" s="117" t="s">
        <v>3302</v>
      </c>
      <c r="BH2" s="117" t="s">
        <v>3303</v>
      </c>
      <c r="BI2" s="117" t="s">
        <v>3304</v>
      </c>
      <c r="BJ2" s="117" t="s">
        <v>3305</v>
      </c>
      <c r="BK2" s="117" t="s">
        <v>3306</v>
      </c>
      <c r="BL2" s="117" t="s">
        <v>3307</v>
      </c>
    </row>
    <row r="3" spans="1:64" ht="15" customHeight="1">
      <c r="A3" s="64" t="s">
        <v>212</v>
      </c>
      <c r="B3" s="64" t="s">
        <v>214</v>
      </c>
      <c r="C3" s="65"/>
      <c r="D3" s="66"/>
      <c r="E3" s="67"/>
      <c r="F3" s="68"/>
      <c r="G3" s="65"/>
      <c r="H3" s="69"/>
      <c r="I3" s="70"/>
      <c r="J3" s="70"/>
      <c r="K3" s="34" t="s">
        <v>65</v>
      </c>
      <c r="L3" s="71">
        <v>3</v>
      </c>
      <c r="M3" s="71"/>
      <c r="N3" s="72"/>
      <c r="O3" s="78" t="s">
        <v>391</v>
      </c>
      <c r="P3" s="80">
        <v>43498.061631944445</v>
      </c>
      <c r="Q3" s="78" t="s">
        <v>393</v>
      </c>
      <c r="R3" s="78"/>
      <c r="S3" s="78"/>
      <c r="T3" s="78"/>
      <c r="U3" s="78"/>
      <c r="V3" s="83" t="s">
        <v>664</v>
      </c>
      <c r="W3" s="80">
        <v>43498.061631944445</v>
      </c>
      <c r="X3" s="83" t="s">
        <v>771</v>
      </c>
      <c r="Y3" s="78"/>
      <c r="Z3" s="78"/>
      <c r="AA3" s="84" t="s">
        <v>921</v>
      </c>
      <c r="AB3" s="78"/>
      <c r="AC3" s="78" t="b">
        <v>0</v>
      </c>
      <c r="AD3" s="78">
        <v>0</v>
      </c>
      <c r="AE3" s="84" t="s">
        <v>1092</v>
      </c>
      <c r="AF3" s="78" t="b">
        <v>0</v>
      </c>
      <c r="AG3" s="78" t="s">
        <v>1115</v>
      </c>
      <c r="AH3" s="78"/>
      <c r="AI3" s="84" t="s">
        <v>1092</v>
      </c>
      <c r="AJ3" s="78" t="b">
        <v>0</v>
      </c>
      <c r="AK3" s="78">
        <v>3</v>
      </c>
      <c r="AL3" s="84" t="s">
        <v>923</v>
      </c>
      <c r="AM3" s="78" t="s">
        <v>1122</v>
      </c>
      <c r="AN3" s="78" t="b">
        <v>0</v>
      </c>
      <c r="AO3" s="84" t="s">
        <v>923</v>
      </c>
      <c r="AP3" s="78" t="s">
        <v>176</v>
      </c>
      <c r="AQ3" s="78">
        <v>0</v>
      </c>
      <c r="AR3" s="78">
        <v>0</v>
      </c>
      <c r="AS3" s="78"/>
      <c r="AT3" s="78"/>
      <c r="AU3" s="78"/>
      <c r="AV3" s="78"/>
      <c r="AW3" s="78"/>
      <c r="AX3" s="78"/>
      <c r="AY3" s="78"/>
      <c r="AZ3" s="78"/>
      <c r="BA3">
        <v>1</v>
      </c>
      <c r="BB3" s="78" t="str">
        <f>REPLACE(INDEX(GroupVertices[Group],MATCH(Edges24[[#This Row],[Vertex 1]],GroupVertices[Vertex],0)),1,1,"")</f>
        <v>15</v>
      </c>
      <c r="BC3" s="78" t="str">
        <f>REPLACE(INDEX(GroupVertices[Group],MATCH(Edges24[[#This Row],[Vertex 2]],GroupVertices[Vertex],0)),1,1,"")</f>
        <v>15</v>
      </c>
      <c r="BD3" s="48">
        <v>0</v>
      </c>
      <c r="BE3" s="49">
        <v>0</v>
      </c>
      <c r="BF3" s="48">
        <v>0</v>
      </c>
      <c r="BG3" s="49">
        <v>0</v>
      </c>
      <c r="BH3" s="48">
        <v>0</v>
      </c>
      <c r="BI3" s="49">
        <v>0</v>
      </c>
      <c r="BJ3" s="48">
        <v>23</v>
      </c>
      <c r="BK3" s="49">
        <v>100</v>
      </c>
      <c r="BL3" s="48">
        <v>23</v>
      </c>
    </row>
    <row r="4" spans="1:64" ht="15" customHeight="1">
      <c r="A4" s="64" t="s">
        <v>213</v>
      </c>
      <c r="B4" s="64" t="s">
        <v>214</v>
      </c>
      <c r="C4" s="65"/>
      <c r="D4" s="66"/>
      <c r="E4" s="67"/>
      <c r="F4" s="68"/>
      <c r="G4" s="65"/>
      <c r="H4" s="69"/>
      <c r="I4" s="70"/>
      <c r="J4" s="70"/>
      <c r="K4" s="34" t="s">
        <v>65</v>
      </c>
      <c r="L4" s="77">
        <v>4</v>
      </c>
      <c r="M4" s="77"/>
      <c r="N4" s="72"/>
      <c r="O4" s="79" t="s">
        <v>391</v>
      </c>
      <c r="P4" s="81">
        <v>43498.06166666667</v>
      </c>
      <c r="Q4" s="79" t="s">
        <v>393</v>
      </c>
      <c r="R4" s="79"/>
      <c r="S4" s="79"/>
      <c r="T4" s="79"/>
      <c r="U4" s="79"/>
      <c r="V4" s="82" t="s">
        <v>665</v>
      </c>
      <c r="W4" s="81">
        <v>43498.06166666667</v>
      </c>
      <c r="X4" s="82" t="s">
        <v>772</v>
      </c>
      <c r="Y4" s="79"/>
      <c r="Z4" s="79"/>
      <c r="AA4" s="85" t="s">
        <v>922</v>
      </c>
      <c r="AB4" s="79"/>
      <c r="AC4" s="79" t="b">
        <v>0</v>
      </c>
      <c r="AD4" s="79">
        <v>0</v>
      </c>
      <c r="AE4" s="85" t="s">
        <v>1092</v>
      </c>
      <c r="AF4" s="79" t="b">
        <v>0</v>
      </c>
      <c r="AG4" s="79" t="s">
        <v>1115</v>
      </c>
      <c r="AH4" s="79"/>
      <c r="AI4" s="85" t="s">
        <v>1092</v>
      </c>
      <c r="AJ4" s="79" t="b">
        <v>0</v>
      </c>
      <c r="AK4" s="79">
        <v>3</v>
      </c>
      <c r="AL4" s="85" t="s">
        <v>923</v>
      </c>
      <c r="AM4" s="79" t="s">
        <v>1122</v>
      </c>
      <c r="AN4" s="79" t="b">
        <v>0</v>
      </c>
      <c r="AO4" s="85" t="s">
        <v>923</v>
      </c>
      <c r="AP4" s="79" t="s">
        <v>176</v>
      </c>
      <c r="AQ4" s="79">
        <v>0</v>
      </c>
      <c r="AR4" s="79">
        <v>0</v>
      </c>
      <c r="AS4" s="79"/>
      <c r="AT4" s="79"/>
      <c r="AU4" s="79"/>
      <c r="AV4" s="79"/>
      <c r="AW4" s="79"/>
      <c r="AX4" s="79"/>
      <c r="AY4" s="79"/>
      <c r="AZ4" s="79"/>
      <c r="BA4">
        <v>1</v>
      </c>
      <c r="BB4" s="78" t="str">
        <f>REPLACE(INDEX(GroupVertices[Group],MATCH(Edges24[[#This Row],[Vertex 1]],GroupVertices[Vertex],0)),1,1,"")</f>
        <v>15</v>
      </c>
      <c r="BC4" s="78" t="str">
        <f>REPLACE(INDEX(GroupVertices[Group],MATCH(Edges24[[#This Row],[Vertex 2]],GroupVertices[Vertex],0)),1,1,"")</f>
        <v>15</v>
      </c>
      <c r="BD4" s="48">
        <v>0</v>
      </c>
      <c r="BE4" s="49">
        <v>0</v>
      </c>
      <c r="BF4" s="48">
        <v>0</v>
      </c>
      <c r="BG4" s="49">
        <v>0</v>
      </c>
      <c r="BH4" s="48">
        <v>0</v>
      </c>
      <c r="BI4" s="49">
        <v>0</v>
      </c>
      <c r="BJ4" s="48">
        <v>23</v>
      </c>
      <c r="BK4" s="49">
        <v>100</v>
      </c>
      <c r="BL4" s="48">
        <v>23</v>
      </c>
    </row>
    <row r="5" spans="1:64" ht="15">
      <c r="A5" s="64" t="s">
        <v>214</v>
      </c>
      <c r="B5" s="64" t="s">
        <v>214</v>
      </c>
      <c r="C5" s="65"/>
      <c r="D5" s="66"/>
      <c r="E5" s="67"/>
      <c r="F5" s="68"/>
      <c r="G5" s="65"/>
      <c r="H5" s="69"/>
      <c r="I5" s="70"/>
      <c r="J5" s="70"/>
      <c r="K5" s="34" t="s">
        <v>65</v>
      </c>
      <c r="L5" s="77">
        <v>5</v>
      </c>
      <c r="M5" s="77"/>
      <c r="N5" s="72"/>
      <c r="O5" s="79" t="s">
        <v>176</v>
      </c>
      <c r="P5" s="81">
        <v>43498.04736111111</v>
      </c>
      <c r="Q5" s="79" t="s">
        <v>394</v>
      </c>
      <c r="R5" s="82" t="s">
        <v>519</v>
      </c>
      <c r="S5" s="79" t="s">
        <v>571</v>
      </c>
      <c r="T5" s="79"/>
      <c r="U5" s="79"/>
      <c r="V5" s="82" t="s">
        <v>666</v>
      </c>
      <c r="W5" s="81">
        <v>43498.04736111111</v>
      </c>
      <c r="X5" s="82" t="s">
        <v>773</v>
      </c>
      <c r="Y5" s="79"/>
      <c r="Z5" s="79"/>
      <c r="AA5" s="85" t="s">
        <v>923</v>
      </c>
      <c r="AB5" s="79"/>
      <c r="AC5" s="79" t="b">
        <v>0</v>
      </c>
      <c r="AD5" s="79">
        <v>2</v>
      </c>
      <c r="AE5" s="85" t="s">
        <v>1092</v>
      </c>
      <c r="AF5" s="79" t="b">
        <v>0</v>
      </c>
      <c r="AG5" s="79" t="s">
        <v>1115</v>
      </c>
      <c r="AH5" s="79"/>
      <c r="AI5" s="85" t="s">
        <v>1092</v>
      </c>
      <c r="AJ5" s="79" t="b">
        <v>0</v>
      </c>
      <c r="AK5" s="79">
        <v>3</v>
      </c>
      <c r="AL5" s="85" t="s">
        <v>1092</v>
      </c>
      <c r="AM5" s="79" t="s">
        <v>1122</v>
      </c>
      <c r="AN5" s="79" t="b">
        <v>0</v>
      </c>
      <c r="AO5" s="85" t="s">
        <v>923</v>
      </c>
      <c r="AP5" s="79" t="s">
        <v>176</v>
      </c>
      <c r="AQ5" s="79">
        <v>0</v>
      </c>
      <c r="AR5" s="79">
        <v>0</v>
      </c>
      <c r="AS5" s="79"/>
      <c r="AT5" s="79"/>
      <c r="AU5" s="79"/>
      <c r="AV5" s="79"/>
      <c r="AW5" s="79"/>
      <c r="AX5" s="79"/>
      <c r="AY5" s="79"/>
      <c r="AZ5" s="79"/>
      <c r="BA5">
        <v>1</v>
      </c>
      <c r="BB5" s="78" t="str">
        <f>REPLACE(INDEX(GroupVertices[Group],MATCH(Edges24[[#This Row],[Vertex 1]],GroupVertices[Vertex],0)),1,1,"")</f>
        <v>15</v>
      </c>
      <c r="BC5" s="78" t="str">
        <f>REPLACE(INDEX(GroupVertices[Group],MATCH(Edges24[[#This Row],[Vertex 2]],GroupVertices[Vertex],0)),1,1,"")</f>
        <v>15</v>
      </c>
      <c r="BD5" s="48">
        <v>0</v>
      </c>
      <c r="BE5" s="49">
        <v>0</v>
      </c>
      <c r="BF5" s="48">
        <v>0</v>
      </c>
      <c r="BG5" s="49">
        <v>0</v>
      </c>
      <c r="BH5" s="48">
        <v>0</v>
      </c>
      <c r="BI5" s="49">
        <v>0</v>
      </c>
      <c r="BJ5" s="48">
        <v>22</v>
      </c>
      <c r="BK5" s="49">
        <v>100</v>
      </c>
      <c r="BL5" s="48">
        <v>22</v>
      </c>
    </row>
    <row r="6" spans="1:64" ht="15">
      <c r="A6" s="64" t="s">
        <v>215</v>
      </c>
      <c r="B6" s="64" t="s">
        <v>214</v>
      </c>
      <c r="C6" s="65"/>
      <c r="D6" s="66"/>
      <c r="E6" s="67"/>
      <c r="F6" s="68"/>
      <c r="G6" s="65"/>
      <c r="H6" s="69"/>
      <c r="I6" s="70"/>
      <c r="J6" s="70"/>
      <c r="K6" s="34" t="s">
        <v>65</v>
      </c>
      <c r="L6" s="77">
        <v>6</v>
      </c>
      <c r="M6" s="77"/>
      <c r="N6" s="72"/>
      <c r="O6" s="79" t="s">
        <v>391</v>
      </c>
      <c r="P6" s="81">
        <v>43498.06943287037</v>
      </c>
      <c r="Q6" s="79" t="s">
        <v>395</v>
      </c>
      <c r="R6" s="79"/>
      <c r="S6" s="79"/>
      <c r="T6" s="79"/>
      <c r="U6" s="79"/>
      <c r="V6" s="82" t="s">
        <v>667</v>
      </c>
      <c r="W6" s="81">
        <v>43498.06943287037</v>
      </c>
      <c r="X6" s="82" t="s">
        <v>774</v>
      </c>
      <c r="Y6" s="79"/>
      <c r="Z6" s="79"/>
      <c r="AA6" s="85" t="s">
        <v>924</v>
      </c>
      <c r="AB6" s="79"/>
      <c r="AC6" s="79" t="b">
        <v>0</v>
      </c>
      <c r="AD6" s="79">
        <v>0</v>
      </c>
      <c r="AE6" s="85" t="s">
        <v>1092</v>
      </c>
      <c r="AF6" s="79" t="b">
        <v>0</v>
      </c>
      <c r="AG6" s="79" t="s">
        <v>1115</v>
      </c>
      <c r="AH6" s="79"/>
      <c r="AI6" s="85" t="s">
        <v>1092</v>
      </c>
      <c r="AJ6" s="79" t="b">
        <v>0</v>
      </c>
      <c r="AK6" s="79">
        <v>4</v>
      </c>
      <c r="AL6" s="85" t="s">
        <v>923</v>
      </c>
      <c r="AM6" s="79" t="s">
        <v>1123</v>
      </c>
      <c r="AN6" s="79" t="b">
        <v>0</v>
      </c>
      <c r="AO6" s="85" t="s">
        <v>923</v>
      </c>
      <c r="AP6" s="79" t="s">
        <v>176</v>
      </c>
      <c r="AQ6" s="79">
        <v>0</v>
      </c>
      <c r="AR6" s="79">
        <v>0</v>
      </c>
      <c r="AS6" s="79"/>
      <c r="AT6" s="79"/>
      <c r="AU6" s="79"/>
      <c r="AV6" s="79"/>
      <c r="AW6" s="79"/>
      <c r="AX6" s="79"/>
      <c r="AY6" s="79"/>
      <c r="AZ6" s="79"/>
      <c r="BA6">
        <v>1</v>
      </c>
      <c r="BB6" s="78" t="str">
        <f>REPLACE(INDEX(GroupVertices[Group],MATCH(Edges24[[#This Row],[Vertex 1]],GroupVertices[Vertex],0)),1,1,"")</f>
        <v>15</v>
      </c>
      <c r="BC6" s="78" t="str">
        <f>REPLACE(INDEX(GroupVertices[Group],MATCH(Edges24[[#This Row],[Vertex 2]],GroupVertices[Vertex],0)),1,1,"")</f>
        <v>15</v>
      </c>
      <c r="BD6" s="48">
        <v>0</v>
      </c>
      <c r="BE6" s="49">
        <v>0</v>
      </c>
      <c r="BF6" s="48">
        <v>0</v>
      </c>
      <c r="BG6" s="49">
        <v>0</v>
      </c>
      <c r="BH6" s="48">
        <v>0</v>
      </c>
      <c r="BI6" s="49">
        <v>0</v>
      </c>
      <c r="BJ6" s="48">
        <v>23</v>
      </c>
      <c r="BK6" s="49">
        <v>100</v>
      </c>
      <c r="BL6" s="48">
        <v>23</v>
      </c>
    </row>
    <row r="7" spans="1:64" ht="15">
      <c r="A7" s="64" t="s">
        <v>216</v>
      </c>
      <c r="B7" s="64" t="s">
        <v>217</v>
      </c>
      <c r="C7" s="65"/>
      <c r="D7" s="66"/>
      <c r="E7" s="67"/>
      <c r="F7" s="68"/>
      <c r="G7" s="65"/>
      <c r="H7" s="69"/>
      <c r="I7" s="70"/>
      <c r="J7" s="70"/>
      <c r="K7" s="34" t="s">
        <v>65</v>
      </c>
      <c r="L7" s="77">
        <v>7</v>
      </c>
      <c r="M7" s="77"/>
      <c r="N7" s="72"/>
      <c r="O7" s="79" t="s">
        <v>391</v>
      </c>
      <c r="P7" s="81">
        <v>43498.08864583333</v>
      </c>
      <c r="Q7" s="79" t="s">
        <v>396</v>
      </c>
      <c r="R7" s="79"/>
      <c r="S7" s="79"/>
      <c r="T7" s="79"/>
      <c r="U7" s="79"/>
      <c r="V7" s="82" t="s">
        <v>668</v>
      </c>
      <c r="W7" s="81">
        <v>43498.08864583333</v>
      </c>
      <c r="X7" s="82" t="s">
        <v>775</v>
      </c>
      <c r="Y7" s="79"/>
      <c r="Z7" s="79"/>
      <c r="AA7" s="85" t="s">
        <v>925</v>
      </c>
      <c r="AB7" s="79"/>
      <c r="AC7" s="79" t="b">
        <v>0</v>
      </c>
      <c r="AD7" s="79">
        <v>0</v>
      </c>
      <c r="AE7" s="85" t="s">
        <v>1092</v>
      </c>
      <c r="AF7" s="79" t="b">
        <v>0</v>
      </c>
      <c r="AG7" s="79" t="s">
        <v>1115</v>
      </c>
      <c r="AH7" s="79"/>
      <c r="AI7" s="85" t="s">
        <v>1092</v>
      </c>
      <c r="AJ7" s="79" t="b">
        <v>0</v>
      </c>
      <c r="AK7" s="79">
        <v>2</v>
      </c>
      <c r="AL7" s="85" t="s">
        <v>926</v>
      </c>
      <c r="AM7" s="79" t="s">
        <v>1122</v>
      </c>
      <c r="AN7" s="79" t="b">
        <v>0</v>
      </c>
      <c r="AO7" s="85" t="s">
        <v>926</v>
      </c>
      <c r="AP7" s="79" t="s">
        <v>176</v>
      </c>
      <c r="AQ7" s="79">
        <v>0</v>
      </c>
      <c r="AR7" s="79">
        <v>0</v>
      </c>
      <c r="AS7" s="79"/>
      <c r="AT7" s="79"/>
      <c r="AU7" s="79"/>
      <c r="AV7" s="79"/>
      <c r="AW7" s="79"/>
      <c r="AX7" s="79"/>
      <c r="AY7" s="79"/>
      <c r="AZ7" s="79"/>
      <c r="BA7">
        <v>1</v>
      </c>
      <c r="BB7" s="78" t="str">
        <f>REPLACE(INDEX(GroupVertices[Group],MATCH(Edges24[[#This Row],[Vertex 1]],GroupVertices[Vertex],0)),1,1,"")</f>
        <v>21</v>
      </c>
      <c r="BC7" s="78" t="str">
        <f>REPLACE(INDEX(GroupVertices[Group],MATCH(Edges24[[#This Row],[Vertex 2]],GroupVertices[Vertex],0)),1,1,"")</f>
        <v>21</v>
      </c>
      <c r="BD7" s="48">
        <v>0</v>
      </c>
      <c r="BE7" s="49">
        <v>0</v>
      </c>
      <c r="BF7" s="48">
        <v>0</v>
      </c>
      <c r="BG7" s="49">
        <v>0</v>
      </c>
      <c r="BH7" s="48">
        <v>0</v>
      </c>
      <c r="BI7" s="49">
        <v>0</v>
      </c>
      <c r="BJ7" s="48">
        <v>23</v>
      </c>
      <c r="BK7" s="49">
        <v>100</v>
      </c>
      <c r="BL7" s="48">
        <v>23</v>
      </c>
    </row>
    <row r="8" spans="1:64" ht="15">
      <c r="A8" s="64" t="s">
        <v>217</v>
      </c>
      <c r="B8" s="64" t="s">
        <v>217</v>
      </c>
      <c r="C8" s="65"/>
      <c r="D8" s="66"/>
      <c r="E8" s="67"/>
      <c r="F8" s="68"/>
      <c r="G8" s="65"/>
      <c r="H8" s="69"/>
      <c r="I8" s="70"/>
      <c r="J8" s="70"/>
      <c r="K8" s="34" t="s">
        <v>65</v>
      </c>
      <c r="L8" s="77">
        <v>8</v>
      </c>
      <c r="M8" s="77"/>
      <c r="N8" s="72"/>
      <c r="O8" s="79" t="s">
        <v>176</v>
      </c>
      <c r="P8" s="81">
        <v>43498.08834490741</v>
      </c>
      <c r="Q8" s="79" t="s">
        <v>397</v>
      </c>
      <c r="R8" s="82" t="s">
        <v>519</v>
      </c>
      <c r="S8" s="79" t="s">
        <v>571</v>
      </c>
      <c r="T8" s="79"/>
      <c r="U8" s="79"/>
      <c r="V8" s="82" t="s">
        <v>669</v>
      </c>
      <c r="W8" s="81">
        <v>43498.08834490741</v>
      </c>
      <c r="X8" s="82" t="s">
        <v>776</v>
      </c>
      <c r="Y8" s="79"/>
      <c r="Z8" s="79"/>
      <c r="AA8" s="85" t="s">
        <v>926</v>
      </c>
      <c r="AB8" s="79"/>
      <c r="AC8" s="79" t="b">
        <v>0</v>
      </c>
      <c r="AD8" s="79">
        <v>2</v>
      </c>
      <c r="AE8" s="85" t="s">
        <v>1092</v>
      </c>
      <c r="AF8" s="79" t="b">
        <v>0</v>
      </c>
      <c r="AG8" s="79" t="s">
        <v>1115</v>
      </c>
      <c r="AH8" s="79"/>
      <c r="AI8" s="85" t="s">
        <v>1092</v>
      </c>
      <c r="AJ8" s="79" t="b">
        <v>0</v>
      </c>
      <c r="AK8" s="79">
        <v>2</v>
      </c>
      <c r="AL8" s="85" t="s">
        <v>1092</v>
      </c>
      <c r="AM8" s="79" t="s">
        <v>1122</v>
      </c>
      <c r="AN8" s="79" t="b">
        <v>0</v>
      </c>
      <c r="AO8" s="85" t="s">
        <v>926</v>
      </c>
      <c r="AP8" s="79" t="s">
        <v>176</v>
      </c>
      <c r="AQ8" s="79">
        <v>0</v>
      </c>
      <c r="AR8" s="79">
        <v>0</v>
      </c>
      <c r="AS8" s="79"/>
      <c r="AT8" s="79"/>
      <c r="AU8" s="79"/>
      <c r="AV8" s="79"/>
      <c r="AW8" s="79"/>
      <c r="AX8" s="79"/>
      <c r="AY8" s="79"/>
      <c r="AZ8" s="79"/>
      <c r="BA8">
        <v>1</v>
      </c>
      <c r="BB8" s="78" t="str">
        <f>REPLACE(INDEX(GroupVertices[Group],MATCH(Edges24[[#This Row],[Vertex 1]],GroupVertices[Vertex],0)),1,1,"")</f>
        <v>21</v>
      </c>
      <c r="BC8" s="78" t="str">
        <f>REPLACE(INDEX(GroupVertices[Group],MATCH(Edges24[[#This Row],[Vertex 2]],GroupVertices[Vertex],0)),1,1,"")</f>
        <v>21</v>
      </c>
      <c r="BD8" s="48">
        <v>0</v>
      </c>
      <c r="BE8" s="49">
        <v>0</v>
      </c>
      <c r="BF8" s="48">
        <v>0</v>
      </c>
      <c r="BG8" s="49">
        <v>0</v>
      </c>
      <c r="BH8" s="48">
        <v>0</v>
      </c>
      <c r="BI8" s="49">
        <v>0</v>
      </c>
      <c r="BJ8" s="48">
        <v>22</v>
      </c>
      <c r="BK8" s="49">
        <v>100</v>
      </c>
      <c r="BL8" s="48">
        <v>22</v>
      </c>
    </row>
    <row r="9" spans="1:64" ht="15">
      <c r="A9" s="64" t="s">
        <v>218</v>
      </c>
      <c r="B9" s="64" t="s">
        <v>217</v>
      </c>
      <c r="C9" s="65"/>
      <c r="D9" s="66"/>
      <c r="E9" s="67"/>
      <c r="F9" s="68"/>
      <c r="G9" s="65"/>
      <c r="H9" s="69"/>
      <c r="I9" s="70"/>
      <c r="J9" s="70"/>
      <c r="K9" s="34" t="s">
        <v>65</v>
      </c>
      <c r="L9" s="77">
        <v>9</v>
      </c>
      <c r="M9" s="77"/>
      <c r="N9" s="72"/>
      <c r="O9" s="79" t="s">
        <v>391</v>
      </c>
      <c r="P9" s="81">
        <v>43498.08865740741</v>
      </c>
      <c r="Q9" s="79" t="s">
        <v>396</v>
      </c>
      <c r="R9" s="79"/>
      <c r="S9" s="79"/>
      <c r="T9" s="79"/>
      <c r="U9" s="79"/>
      <c r="V9" s="82" t="s">
        <v>670</v>
      </c>
      <c r="W9" s="81">
        <v>43498.08865740741</v>
      </c>
      <c r="X9" s="82" t="s">
        <v>777</v>
      </c>
      <c r="Y9" s="79"/>
      <c r="Z9" s="79"/>
      <c r="AA9" s="85" t="s">
        <v>927</v>
      </c>
      <c r="AB9" s="79"/>
      <c r="AC9" s="79" t="b">
        <v>0</v>
      </c>
      <c r="AD9" s="79">
        <v>0</v>
      </c>
      <c r="AE9" s="85" t="s">
        <v>1092</v>
      </c>
      <c r="AF9" s="79" t="b">
        <v>0</v>
      </c>
      <c r="AG9" s="79" t="s">
        <v>1115</v>
      </c>
      <c r="AH9" s="79"/>
      <c r="AI9" s="85" t="s">
        <v>1092</v>
      </c>
      <c r="AJ9" s="79" t="b">
        <v>0</v>
      </c>
      <c r="AK9" s="79">
        <v>2</v>
      </c>
      <c r="AL9" s="85" t="s">
        <v>926</v>
      </c>
      <c r="AM9" s="79" t="s">
        <v>1122</v>
      </c>
      <c r="AN9" s="79" t="b">
        <v>0</v>
      </c>
      <c r="AO9" s="85" t="s">
        <v>926</v>
      </c>
      <c r="AP9" s="79" t="s">
        <v>176</v>
      </c>
      <c r="AQ9" s="79">
        <v>0</v>
      </c>
      <c r="AR9" s="79">
        <v>0</v>
      </c>
      <c r="AS9" s="79"/>
      <c r="AT9" s="79"/>
      <c r="AU9" s="79"/>
      <c r="AV9" s="79"/>
      <c r="AW9" s="79"/>
      <c r="AX9" s="79"/>
      <c r="AY9" s="79"/>
      <c r="AZ9" s="79"/>
      <c r="BA9">
        <v>1</v>
      </c>
      <c r="BB9" s="78" t="str">
        <f>REPLACE(INDEX(GroupVertices[Group],MATCH(Edges24[[#This Row],[Vertex 1]],GroupVertices[Vertex],0)),1,1,"")</f>
        <v>21</v>
      </c>
      <c r="BC9" s="78" t="str">
        <f>REPLACE(INDEX(GroupVertices[Group],MATCH(Edges24[[#This Row],[Vertex 2]],GroupVertices[Vertex],0)),1,1,"")</f>
        <v>21</v>
      </c>
      <c r="BD9" s="48">
        <v>0</v>
      </c>
      <c r="BE9" s="49">
        <v>0</v>
      </c>
      <c r="BF9" s="48">
        <v>0</v>
      </c>
      <c r="BG9" s="49">
        <v>0</v>
      </c>
      <c r="BH9" s="48">
        <v>0</v>
      </c>
      <c r="BI9" s="49">
        <v>0</v>
      </c>
      <c r="BJ9" s="48">
        <v>23</v>
      </c>
      <c r="BK9" s="49">
        <v>100</v>
      </c>
      <c r="BL9" s="48">
        <v>23</v>
      </c>
    </row>
    <row r="10" spans="1:64" ht="15">
      <c r="A10" s="64" t="s">
        <v>219</v>
      </c>
      <c r="B10" s="64" t="s">
        <v>219</v>
      </c>
      <c r="C10" s="65"/>
      <c r="D10" s="66"/>
      <c r="E10" s="67"/>
      <c r="F10" s="68"/>
      <c r="G10" s="65"/>
      <c r="H10" s="69"/>
      <c r="I10" s="70"/>
      <c r="J10" s="70"/>
      <c r="K10" s="34" t="s">
        <v>65</v>
      </c>
      <c r="L10" s="77">
        <v>10</v>
      </c>
      <c r="M10" s="77"/>
      <c r="N10" s="72"/>
      <c r="O10" s="79" t="s">
        <v>176</v>
      </c>
      <c r="P10" s="81">
        <v>43498.67172453704</v>
      </c>
      <c r="Q10" s="79" t="s">
        <v>398</v>
      </c>
      <c r="R10" s="79"/>
      <c r="S10" s="79"/>
      <c r="T10" s="79" t="s">
        <v>610</v>
      </c>
      <c r="U10" s="79"/>
      <c r="V10" s="82" t="s">
        <v>671</v>
      </c>
      <c r="W10" s="81">
        <v>43498.67172453704</v>
      </c>
      <c r="X10" s="82" t="s">
        <v>778</v>
      </c>
      <c r="Y10" s="79"/>
      <c r="Z10" s="79"/>
      <c r="AA10" s="85" t="s">
        <v>928</v>
      </c>
      <c r="AB10" s="85" t="s">
        <v>1071</v>
      </c>
      <c r="AC10" s="79" t="b">
        <v>0</v>
      </c>
      <c r="AD10" s="79">
        <v>0</v>
      </c>
      <c r="AE10" s="85" t="s">
        <v>1093</v>
      </c>
      <c r="AF10" s="79" t="b">
        <v>0</v>
      </c>
      <c r="AG10" s="79" t="s">
        <v>1115</v>
      </c>
      <c r="AH10" s="79"/>
      <c r="AI10" s="85" t="s">
        <v>1092</v>
      </c>
      <c r="AJ10" s="79" t="b">
        <v>0</v>
      </c>
      <c r="AK10" s="79">
        <v>0</v>
      </c>
      <c r="AL10" s="85" t="s">
        <v>1092</v>
      </c>
      <c r="AM10" s="79" t="s">
        <v>1123</v>
      </c>
      <c r="AN10" s="79" t="b">
        <v>0</v>
      </c>
      <c r="AO10" s="85" t="s">
        <v>1071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7</v>
      </c>
      <c r="BK10" s="49">
        <v>100</v>
      </c>
      <c r="BL10" s="48">
        <v>7</v>
      </c>
    </row>
    <row r="11" spans="1:64" ht="15">
      <c r="A11" s="64" t="s">
        <v>220</v>
      </c>
      <c r="B11" s="64" t="s">
        <v>220</v>
      </c>
      <c r="C11" s="65"/>
      <c r="D11" s="66"/>
      <c r="E11" s="67"/>
      <c r="F11" s="68"/>
      <c r="G11" s="65"/>
      <c r="H11" s="69"/>
      <c r="I11" s="70"/>
      <c r="J11" s="70"/>
      <c r="K11" s="34" t="s">
        <v>65</v>
      </c>
      <c r="L11" s="77">
        <v>11</v>
      </c>
      <c r="M11" s="77"/>
      <c r="N11" s="72"/>
      <c r="O11" s="79" t="s">
        <v>176</v>
      </c>
      <c r="P11" s="81">
        <v>43499.006886574076</v>
      </c>
      <c r="Q11" s="79" t="s">
        <v>399</v>
      </c>
      <c r="R11" s="82" t="s">
        <v>520</v>
      </c>
      <c r="S11" s="79" t="s">
        <v>572</v>
      </c>
      <c r="T11" s="79"/>
      <c r="U11" s="79"/>
      <c r="V11" s="82" t="s">
        <v>672</v>
      </c>
      <c r="W11" s="81">
        <v>43499.006886574076</v>
      </c>
      <c r="X11" s="82" t="s">
        <v>779</v>
      </c>
      <c r="Y11" s="79"/>
      <c r="Z11" s="79"/>
      <c r="AA11" s="85" t="s">
        <v>929</v>
      </c>
      <c r="AB11" s="79"/>
      <c r="AC11" s="79" t="b">
        <v>0</v>
      </c>
      <c r="AD11" s="79">
        <v>1</v>
      </c>
      <c r="AE11" s="85" t="s">
        <v>1092</v>
      </c>
      <c r="AF11" s="79" t="b">
        <v>0</v>
      </c>
      <c r="AG11" s="79" t="s">
        <v>1115</v>
      </c>
      <c r="AH11" s="79"/>
      <c r="AI11" s="85" t="s">
        <v>1092</v>
      </c>
      <c r="AJ11" s="79" t="b">
        <v>0</v>
      </c>
      <c r="AK11" s="79">
        <v>0</v>
      </c>
      <c r="AL11" s="85" t="s">
        <v>1092</v>
      </c>
      <c r="AM11" s="79" t="s">
        <v>1123</v>
      </c>
      <c r="AN11" s="79" t="b">
        <v>0</v>
      </c>
      <c r="AO11" s="85" t="s">
        <v>929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8.333333333333334</v>
      </c>
      <c r="BF11" s="48">
        <v>0</v>
      </c>
      <c r="BG11" s="49">
        <v>0</v>
      </c>
      <c r="BH11" s="48">
        <v>0</v>
      </c>
      <c r="BI11" s="49">
        <v>0</v>
      </c>
      <c r="BJ11" s="48">
        <v>11</v>
      </c>
      <c r="BK11" s="49">
        <v>91.66666666666667</v>
      </c>
      <c r="BL11" s="48">
        <v>12</v>
      </c>
    </row>
    <row r="12" spans="1:64" ht="15">
      <c r="A12" s="64" t="s">
        <v>221</v>
      </c>
      <c r="B12" s="64" t="s">
        <v>221</v>
      </c>
      <c r="C12" s="65"/>
      <c r="D12" s="66"/>
      <c r="E12" s="67"/>
      <c r="F12" s="68"/>
      <c r="G12" s="65"/>
      <c r="H12" s="69"/>
      <c r="I12" s="70"/>
      <c r="J12" s="70"/>
      <c r="K12" s="34" t="s">
        <v>65</v>
      </c>
      <c r="L12" s="77">
        <v>12</v>
      </c>
      <c r="M12" s="77"/>
      <c r="N12" s="72"/>
      <c r="O12" s="79" t="s">
        <v>176</v>
      </c>
      <c r="P12" s="81">
        <v>43499.02038194444</v>
      </c>
      <c r="Q12" s="79" t="s">
        <v>400</v>
      </c>
      <c r="R12" s="82" t="s">
        <v>521</v>
      </c>
      <c r="S12" s="79" t="s">
        <v>571</v>
      </c>
      <c r="T12" s="79"/>
      <c r="U12" s="79"/>
      <c r="V12" s="82" t="s">
        <v>673</v>
      </c>
      <c r="W12" s="81">
        <v>43499.02038194444</v>
      </c>
      <c r="X12" s="82" t="s">
        <v>780</v>
      </c>
      <c r="Y12" s="79"/>
      <c r="Z12" s="79"/>
      <c r="AA12" s="85" t="s">
        <v>930</v>
      </c>
      <c r="AB12" s="79"/>
      <c r="AC12" s="79" t="b">
        <v>0</v>
      </c>
      <c r="AD12" s="79">
        <v>0</v>
      </c>
      <c r="AE12" s="85" t="s">
        <v>1092</v>
      </c>
      <c r="AF12" s="79" t="b">
        <v>0</v>
      </c>
      <c r="AG12" s="79" t="s">
        <v>1115</v>
      </c>
      <c r="AH12" s="79"/>
      <c r="AI12" s="85" t="s">
        <v>1092</v>
      </c>
      <c r="AJ12" s="79" t="b">
        <v>0</v>
      </c>
      <c r="AK12" s="79">
        <v>0</v>
      </c>
      <c r="AL12" s="85" t="s">
        <v>1092</v>
      </c>
      <c r="AM12" s="79" t="s">
        <v>1124</v>
      </c>
      <c r="AN12" s="79" t="b">
        <v>0</v>
      </c>
      <c r="AO12" s="85" t="s">
        <v>930</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14</v>
      </c>
      <c r="BK12" s="49">
        <v>100</v>
      </c>
      <c r="BL12" s="48">
        <v>14</v>
      </c>
    </row>
    <row r="13" spans="1:64" ht="15">
      <c r="A13" s="64" t="s">
        <v>222</v>
      </c>
      <c r="B13" s="64" t="s">
        <v>223</v>
      </c>
      <c r="C13" s="65"/>
      <c r="D13" s="66"/>
      <c r="E13" s="67"/>
      <c r="F13" s="68"/>
      <c r="G13" s="65"/>
      <c r="H13" s="69"/>
      <c r="I13" s="70"/>
      <c r="J13" s="70"/>
      <c r="K13" s="34" t="s">
        <v>66</v>
      </c>
      <c r="L13" s="77">
        <v>13</v>
      </c>
      <c r="M13" s="77"/>
      <c r="N13" s="72"/>
      <c r="O13" s="79" t="s">
        <v>391</v>
      </c>
      <c r="P13" s="81">
        <v>43500.65550925926</v>
      </c>
      <c r="Q13" s="79" t="s">
        <v>401</v>
      </c>
      <c r="R13" s="82" t="s">
        <v>522</v>
      </c>
      <c r="S13" s="79" t="s">
        <v>573</v>
      </c>
      <c r="T13" s="79"/>
      <c r="U13" s="79"/>
      <c r="V13" s="82" t="s">
        <v>674</v>
      </c>
      <c r="W13" s="81">
        <v>43500.65550925926</v>
      </c>
      <c r="X13" s="82" t="s">
        <v>781</v>
      </c>
      <c r="Y13" s="79"/>
      <c r="Z13" s="79"/>
      <c r="AA13" s="85" t="s">
        <v>931</v>
      </c>
      <c r="AB13" s="85" t="s">
        <v>1072</v>
      </c>
      <c r="AC13" s="79" t="b">
        <v>0</v>
      </c>
      <c r="AD13" s="79">
        <v>0</v>
      </c>
      <c r="AE13" s="85" t="s">
        <v>1094</v>
      </c>
      <c r="AF13" s="79" t="b">
        <v>0</v>
      </c>
      <c r="AG13" s="79" t="s">
        <v>1115</v>
      </c>
      <c r="AH13" s="79"/>
      <c r="AI13" s="85" t="s">
        <v>1092</v>
      </c>
      <c r="AJ13" s="79" t="b">
        <v>0</v>
      </c>
      <c r="AK13" s="79">
        <v>1</v>
      </c>
      <c r="AL13" s="85" t="s">
        <v>1092</v>
      </c>
      <c r="AM13" s="79" t="s">
        <v>1125</v>
      </c>
      <c r="AN13" s="79" t="b">
        <v>0</v>
      </c>
      <c r="AO13" s="85" t="s">
        <v>1072</v>
      </c>
      <c r="AP13" s="79" t="s">
        <v>176</v>
      </c>
      <c r="AQ13" s="79">
        <v>0</v>
      </c>
      <c r="AR13" s="79">
        <v>0</v>
      </c>
      <c r="AS13" s="79"/>
      <c r="AT13" s="79"/>
      <c r="AU13" s="79"/>
      <c r="AV13" s="79"/>
      <c r="AW13" s="79"/>
      <c r="AX13" s="79"/>
      <c r="AY13" s="79"/>
      <c r="AZ13" s="79"/>
      <c r="BA13">
        <v>1</v>
      </c>
      <c r="BB13" s="78" t="str">
        <f>REPLACE(INDEX(GroupVertices[Group],MATCH(Edges24[[#This Row],[Vertex 1]],GroupVertices[Vertex],0)),1,1,"")</f>
        <v>33</v>
      </c>
      <c r="BC13" s="78" t="str">
        <f>REPLACE(INDEX(GroupVertices[Group],MATCH(Edges24[[#This Row],[Vertex 2]],GroupVertices[Vertex],0)),1,1,"")</f>
        <v>33</v>
      </c>
      <c r="BD13" s="48">
        <v>0</v>
      </c>
      <c r="BE13" s="49">
        <v>0</v>
      </c>
      <c r="BF13" s="48">
        <v>0</v>
      </c>
      <c r="BG13" s="49">
        <v>0</v>
      </c>
      <c r="BH13" s="48">
        <v>0</v>
      </c>
      <c r="BI13" s="49">
        <v>0</v>
      </c>
      <c r="BJ13" s="48">
        <v>16</v>
      </c>
      <c r="BK13" s="49">
        <v>100</v>
      </c>
      <c r="BL13" s="48">
        <v>16</v>
      </c>
    </row>
    <row r="14" spans="1:64" ht="15">
      <c r="A14" s="64" t="s">
        <v>223</v>
      </c>
      <c r="B14" s="64" t="s">
        <v>222</v>
      </c>
      <c r="C14" s="65"/>
      <c r="D14" s="66"/>
      <c r="E14" s="67"/>
      <c r="F14" s="68"/>
      <c r="G14" s="65"/>
      <c r="H14" s="69"/>
      <c r="I14" s="70"/>
      <c r="J14" s="70"/>
      <c r="K14" s="34" t="s">
        <v>66</v>
      </c>
      <c r="L14" s="77">
        <v>14</v>
      </c>
      <c r="M14" s="77"/>
      <c r="N14" s="72"/>
      <c r="O14" s="79" t="s">
        <v>391</v>
      </c>
      <c r="P14" s="81">
        <v>43500.65820601852</v>
      </c>
      <c r="Q14" s="79" t="s">
        <v>402</v>
      </c>
      <c r="R14" s="82" t="s">
        <v>522</v>
      </c>
      <c r="S14" s="79" t="s">
        <v>573</v>
      </c>
      <c r="T14" s="79"/>
      <c r="U14" s="79"/>
      <c r="V14" s="82" t="s">
        <v>675</v>
      </c>
      <c r="W14" s="81">
        <v>43500.65820601852</v>
      </c>
      <c r="X14" s="82" t="s">
        <v>782</v>
      </c>
      <c r="Y14" s="79"/>
      <c r="Z14" s="79"/>
      <c r="AA14" s="85" t="s">
        <v>932</v>
      </c>
      <c r="AB14" s="79"/>
      <c r="AC14" s="79" t="b">
        <v>0</v>
      </c>
      <c r="AD14" s="79">
        <v>0</v>
      </c>
      <c r="AE14" s="85" t="s">
        <v>1092</v>
      </c>
      <c r="AF14" s="79" t="b">
        <v>0</v>
      </c>
      <c r="AG14" s="79" t="s">
        <v>1115</v>
      </c>
      <c r="AH14" s="79"/>
      <c r="AI14" s="85" t="s">
        <v>1092</v>
      </c>
      <c r="AJ14" s="79" t="b">
        <v>0</v>
      </c>
      <c r="AK14" s="79">
        <v>1</v>
      </c>
      <c r="AL14" s="85" t="s">
        <v>931</v>
      </c>
      <c r="AM14" s="79" t="s">
        <v>1126</v>
      </c>
      <c r="AN14" s="79" t="b">
        <v>0</v>
      </c>
      <c r="AO14" s="85" t="s">
        <v>931</v>
      </c>
      <c r="AP14" s="79" t="s">
        <v>176</v>
      </c>
      <c r="AQ14" s="79">
        <v>0</v>
      </c>
      <c r="AR14" s="79">
        <v>0</v>
      </c>
      <c r="AS14" s="79"/>
      <c r="AT14" s="79"/>
      <c r="AU14" s="79"/>
      <c r="AV14" s="79"/>
      <c r="AW14" s="79"/>
      <c r="AX14" s="79"/>
      <c r="AY14" s="79"/>
      <c r="AZ14" s="79"/>
      <c r="BA14">
        <v>1</v>
      </c>
      <c r="BB14" s="78" t="str">
        <f>REPLACE(INDEX(GroupVertices[Group],MATCH(Edges24[[#This Row],[Vertex 1]],GroupVertices[Vertex],0)),1,1,"")</f>
        <v>33</v>
      </c>
      <c r="BC14" s="78" t="str">
        <f>REPLACE(INDEX(GroupVertices[Group],MATCH(Edges24[[#This Row],[Vertex 2]],GroupVertices[Vertex],0)),1,1,"")</f>
        <v>33</v>
      </c>
      <c r="BD14" s="48">
        <v>0</v>
      </c>
      <c r="BE14" s="49">
        <v>0</v>
      </c>
      <c r="BF14" s="48">
        <v>0</v>
      </c>
      <c r="BG14" s="49">
        <v>0</v>
      </c>
      <c r="BH14" s="48">
        <v>0</v>
      </c>
      <c r="BI14" s="49">
        <v>0</v>
      </c>
      <c r="BJ14" s="48">
        <v>18</v>
      </c>
      <c r="BK14" s="49">
        <v>100</v>
      </c>
      <c r="BL14" s="48">
        <v>18</v>
      </c>
    </row>
    <row r="15" spans="1:64" ht="15">
      <c r="A15" s="64" t="s">
        <v>224</v>
      </c>
      <c r="B15" s="64" t="s">
        <v>329</v>
      </c>
      <c r="C15" s="65"/>
      <c r="D15" s="66"/>
      <c r="E15" s="67"/>
      <c r="F15" s="68"/>
      <c r="G15" s="65"/>
      <c r="H15" s="69"/>
      <c r="I15" s="70"/>
      <c r="J15" s="70"/>
      <c r="K15" s="34" t="s">
        <v>65</v>
      </c>
      <c r="L15" s="77">
        <v>15</v>
      </c>
      <c r="M15" s="77"/>
      <c r="N15" s="72"/>
      <c r="O15" s="79" t="s">
        <v>391</v>
      </c>
      <c r="P15" s="81">
        <v>43500.7653125</v>
      </c>
      <c r="Q15" s="79" t="s">
        <v>403</v>
      </c>
      <c r="R15" s="79"/>
      <c r="S15" s="79"/>
      <c r="T15" s="79"/>
      <c r="U15" s="79"/>
      <c r="V15" s="82" t="s">
        <v>676</v>
      </c>
      <c r="W15" s="81">
        <v>43500.7653125</v>
      </c>
      <c r="X15" s="82" t="s">
        <v>783</v>
      </c>
      <c r="Y15" s="79"/>
      <c r="Z15" s="79"/>
      <c r="AA15" s="85" t="s">
        <v>933</v>
      </c>
      <c r="AB15" s="79"/>
      <c r="AC15" s="79" t="b">
        <v>0</v>
      </c>
      <c r="AD15" s="79">
        <v>0</v>
      </c>
      <c r="AE15" s="85" t="s">
        <v>1092</v>
      </c>
      <c r="AF15" s="79" t="b">
        <v>0</v>
      </c>
      <c r="AG15" s="79" t="s">
        <v>1115</v>
      </c>
      <c r="AH15" s="79"/>
      <c r="AI15" s="85" t="s">
        <v>1092</v>
      </c>
      <c r="AJ15" s="79" t="b">
        <v>0</v>
      </c>
      <c r="AK15" s="79">
        <v>1</v>
      </c>
      <c r="AL15" s="85" t="s">
        <v>1062</v>
      </c>
      <c r="AM15" s="79" t="s">
        <v>1126</v>
      </c>
      <c r="AN15" s="79" t="b">
        <v>0</v>
      </c>
      <c r="AO15" s="85" t="s">
        <v>1062</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1</v>
      </c>
      <c r="BE15" s="49">
        <v>5</v>
      </c>
      <c r="BF15" s="48">
        <v>0</v>
      </c>
      <c r="BG15" s="49">
        <v>0</v>
      </c>
      <c r="BH15" s="48">
        <v>0</v>
      </c>
      <c r="BI15" s="49">
        <v>0</v>
      </c>
      <c r="BJ15" s="48">
        <v>19</v>
      </c>
      <c r="BK15" s="49">
        <v>95</v>
      </c>
      <c r="BL15" s="48">
        <v>20</v>
      </c>
    </row>
    <row r="16" spans="1:64" ht="15">
      <c r="A16" s="64" t="s">
        <v>225</v>
      </c>
      <c r="B16" s="64" t="s">
        <v>337</v>
      </c>
      <c r="C16" s="65"/>
      <c r="D16" s="66"/>
      <c r="E16" s="67"/>
      <c r="F16" s="68"/>
      <c r="G16" s="65"/>
      <c r="H16" s="69"/>
      <c r="I16" s="70"/>
      <c r="J16" s="70"/>
      <c r="K16" s="34" t="s">
        <v>65</v>
      </c>
      <c r="L16" s="77">
        <v>16</v>
      </c>
      <c r="M16" s="77"/>
      <c r="N16" s="72"/>
      <c r="O16" s="79" t="s">
        <v>392</v>
      </c>
      <c r="P16" s="81">
        <v>43500.83412037037</v>
      </c>
      <c r="Q16" s="79" t="s">
        <v>404</v>
      </c>
      <c r="R16" s="79"/>
      <c r="S16" s="79"/>
      <c r="T16" s="79"/>
      <c r="U16" s="79"/>
      <c r="V16" s="82" t="s">
        <v>677</v>
      </c>
      <c r="W16" s="81">
        <v>43500.83412037037</v>
      </c>
      <c r="X16" s="82" t="s">
        <v>784</v>
      </c>
      <c r="Y16" s="79"/>
      <c r="Z16" s="79"/>
      <c r="AA16" s="85" t="s">
        <v>934</v>
      </c>
      <c r="AB16" s="85" t="s">
        <v>1073</v>
      </c>
      <c r="AC16" s="79" t="b">
        <v>0</v>
      </c>
      <c r="AD16" s="79">
        <v>3</v>
      </c>
      <c r="AE16" s="85" t="s">
        <v>1095</v>
      </c>
      <c r="AF16" s="79" t="b">
        <v>0</v>
      </c>
      <c r="AG16" s="79" t="s">
        <v>1115</v>
      </c>
      <c r="AH16" s="79"/>
      <c r="AI16" s="85" t="s">
        <v>1092</v>
      </c>
      <c r="AJ16" s="79" t="b">
        <v>0</v>
      </c>
      <c r="AK16" s="79">
        <v>0</v>
      </c>
      <c r="AL16" s="85" t="s">
        <v>1092</v>
      </c>
      <c r="AM16" s="79" t="s">
        <v>1127</v>
      </c>
      <c r="AN16" s="79" t="b">
        <v>0</v>
      </c>
      <c r="AO16" s="85" t="s">
        <v>1073</v>
      </c>
      <c r="AP16" s="79" t="s">
        <v>176</v>
      </c>
      <c r="AQ16" s="79">
        <v>0</v>
      </c>
      <c r="AR16" s="79">
        <v>0</v>
      </c>
      <c r="AS16" s="79"/>
      <c r="AT16" s="79"/>
      <c r="AU16" s="79"/>
      <c r="AV16" s="79"/>
      <c r="AW16" s="79"/>
      <c r="AX16" s="79"/>
      <c r="AY16" s="79"/>
      <c r="AZ16" s="79"/>
      <c r="BA16">
        <v>1</v>
      </c>
      <c r="BB16" s="78" t="str">
        <f>REPLACE(INDEX(GroupVertices[Group],MATCH(Edges24[[#This Row],[Vertex 1]],GroupVertices[Vertex],0)),1,1,"")</f>
        <v>32</v>
      </c>
      <c r="BC16" s="78" t="str">
        <f>REPLACE(INDEX(GroupVertices[Group],MATCH(Edges24[[#This Row],[Vertex 2]],GroupVertices[Vertex],0)),1,1,"")</f>
        <v>32</v>
      </c>
      <c r="BD16" s="48">
        <v>2</v>
      </c>
      <c r="BE16" s="49">
        <v>5.714285714285714</v>
      </c>
      <c r="BF16" s="48">
        <v>1</v>
      </c>
      <c r="BG16" s="49">
        <v>2.857142857142857</v>
      </c>
      <c r="BH16" s="48">
        <v>0</v>
      </c>
      <c r="BI16" s="49">
        <v>0</v>
      </c>
      <c r="BJ16" s="48">
        <v>32</v>
      </c>
      <c r="BK16" s="49">
        <v>91.42857142857143</v>
      </c>
      <c r="BL16" s="48">
        <v>35</v>
      </c>
    </row>
    <row r="17" spans="1:64" ht="15">
      <c r="A17" s="64" t="s">
        <v>226</v>
      </c>
      <c r="B17" s="64" t="s">
        <v>338</v>
      </c>
      <c r="C17" s="65"/>
      <c r="D17" s="66"/>
      <c r="E17" s="67"/>
      <c r="F17" s="68"/>
      <c r="G17" s="65"/>
      <c r="H17" s="69"/>
      <c r="I17" s="70"/>
      <c r="J17" s="70"/>
      <c r="K17" s="34" t="s">
        <v>65</v>
      </c>
      <c r="L17" s="77">
        <v>17</v>
      </c>
      <c r="M17" s="77"/>
      <c r="N17" s="72"/>
      <c r="O17" s="79" t="s">
        <v>391</v>
      </c>
      <c r="P17" s="81">
        <v>43500.98778935185</v>
      </c>
      <c r="Q17" s="79" t="s">
        <v>405</v>
      </c>
      <c r="R17" s="79"/>
      <c r="S17" s="79"/>
      <c r="T17" s="79"/>
      <c r="U17" s="79"/>
      <c r="V17" s="82" t="s">
        <v>678</v>
      </c>
      <c r="W17" s="81">
        <v>43500.98778935185</v>
      </c>
      <c r="X17" s="82" t="s">
        <v>785</v>
      </c>
      <c r="Y17" s="79"/>
      <c r="Z17" s="79"/>
      <c r="AA17" s="85" t="s">
        <v>935</v>
      </c>
      <c r="AB17" s="85" t="s">
        <v>1074</v>
      </c>
      <c r="AC17" s="79" t="b">
        <v>0</v>
      </c>
      <c r="AD17" s="79">
        <v>1</v>
      </c>
      <c r="AE17" s="85" t="s">
        <v>1096</v>
      </c>
      <c r="AF17" s="79" t="b">
        <v>0</v>
      </c>
      <c r="AG17" s="79" t="s">
        <v>1115</v>
      </c>
      <c r="AH17" s="79"/>
      <c r="AI17" s="85" t="s">
        <v>1092</v>
      </c>
      <c r="AJ17" s="79" t="b">
        <v>0</v>
      </c>
      <c r="AK17" s="79">
        <v>0</v>
      </c>
      <c r="AL17" s="85" t="s">
        <v>1092</v>
      </c>
      <c r="AM17" s="79" t="s">
        <v>1126</v>
      </c>
      <c r="AN17" s="79" t="b">
        <v>0</v>
      </c>
      <c r="AO17" s="85" t="s">
        <v>1074</v>
      </c>
      <c r="AP17" s="79" t="s">
        <v>176</v>
      </c>
      <c r="AQ17" s="79">
        <v>0</v>
      </c>
      <c r="AR17" s="79">
        <v>0</v>
      </c>
      <c r="AS17" s="79"/>
      <c r="AT17" s="79"/>
      <c r="AU17" s="79"/>
      <c r="AV17" s="79"/>
      <c r="AW17" s="79"/>
      <c r="AX17" s="79"/>
      <c r="AY17" s="79"/>
      <c r="AZ17" s="79"/>
      <c r="BA17">
        <v>1</v>
      </c>
      <c r="BB17" s="78" t="str">
        <f>REPLACE(INDEX(GroupVertices[Group],MATCH(Edges24[[#This Row],[Vertex 1]],GroupVertices[Vertex],0)),1,1,"")</f>
        <v>20</v>
      </c>
      <c r="BC17" s="78" t="str">
        <f>REPLACE(INDEX(GroupVertices[Group],MATCH(Edges24[[#This Row],[Vertex 2]],GroupVertices[Vertex],0)),1,1,"")</f>
        <v>20</v>
      </c>
      <c r="BD17" s="48"/>
      <c r="BE17" s="49"/>
      <c r="BF17" s="48"/>
      <c r="BG17" s="49"/>
      <c r="BH17" s="48"/>
      <c r="BI17" s="49"/>
      <c r="BJ17" s="48"/>
      <c r="BK17" s="49"/>
      <c r="BL17" s="48"/>
    </row>
    <row r="18" spans="1:64" ht="15">
      <c r="A18" s="64" t="s">
        <v>227</v>
      </c>
      <c r="B18" s="64" t="s">
        <v>340</v>
      </c>
      <c r="C18" s="65"/>
      <c r="D18" s="66"/>
      <c r="E18" s="67"/>
      <c r="F18" s="68"/>
      <c r="G18" s="65"/>
      <c r="H18" s="69"/>
      <c r="I18" s="70"/>
      <c r="J18" s="70"/>
      <c r="K18" s="34" t="s">
        <v>65</v>
      </c>
      <c r="L18" s="77">
        <v>19</v>
      </c>
      <c r="M18" s="77"/>
      <c r="N18" s="72"/>
      <c r="O18" s="79" t="s">
        <v>392</v>
      </c>
      <c r="P18" s="81">
        <v>43501.010347222225</v>
      </c>
      <c r="Q18" s="79" t="s">
        <v>406</v>
      </c>
      <c r="R18" s="79"/>
      <c r="S18" s="79"/>
      <c r="T18" s="79"/>
      <c r="U18" s="79"/>
      <c r="V18" s="82" t="s">
        <v>679</v>
      </c>
      <c r="W18" s="81">
        <v>43501.010347222225</v>
      </c>
      <c r="X18" s="82" t="s">
        <v>786</v>
      </c>
      <c r="Y18" s="79"/>
      <c r="Z18" s="79"/>
      <c r="AA18" s="85" t="s">
        <v>936</v>
      </c>
      <c r="AB18" s="85" t="s">
        <v>1075</v>
      </c>
      <c r="AC18" s="79" t="b">
        <v>0</v>
      </c>
      <c r="AD18" s="79">
        <v>0</v>
      </c>
      <c r="AE18" s="85" t="s">
        <v>1097</v>
      </c>
      <c r="AF18" s="79" t="b">
        <v>0</v>
      </c>
      <c r="AG18" s="79" t="s">
        <v>1115</v>
      </c>
      <c r="AH18" s="79"/>
      <c r="AI18" s="85" t="s">
        <v>1092</v>
      </c>
      <c r="AJ18" s="79" t="b">
        <v>0</v>
      </c>
      <c r="AK18" s="79">
        <v>0</v>
      </c>
      <c r="AL18" s="85" t="s">
        <v>1092</v>
      </c>
      <c r="AM18" s="79" t="s">
        <v>1123</v>
      </c>
      <c r="AN18" s="79" t="b">
        <v>0</v>
      </c>
      <c r="AO18" s="85" t="s">
        <v>1075</v>
      </c>
      <c r="AP18" s="79" t="s">
        <v>176</v>
      </c>
      <c r="AQ18" s="79">
        <v>0</v>
      </c>
      <c r="AR18" s="79">
        <v>0</v>
      </c>
      <c r="AS18" s="79"/>
      <c r="AT18" s="79"/>
      <c r="AU18" s="79"/>
      <c r="AV18" s="79"/>
      <c r="AW18" s="79"/>
      <c r="AX18" s="79"/>
      <c r="AY18" s="79"/>
      <c r="AZ18" s="79"/>
      <c r="BA18">
        <v>1</v>
      </c>
      <c r="BB18" s="78" t="str">
        <f>REPLACE(INDEX(GroupVertices[Group],MATCH(Edges24[[#This Row],[Vertex 1]],GroupVertices[Vertex],0)),1,1,"")</f>
        <v>31</v>
      </c>
      <c r="BC18" s="78" t="str">
        <f>REPLACE(INDEX(GroupVertices[Group],MATCH(Edges24[[#This Row],[Vertex 2]],GroupVertices[Vertex],0)),1,1,"")</f>
        <v>31</v>
      </c>
      <c r="BD18" s="48">
        <v>0</v>
      </c>
      <c r="BE18" s="49">
        <v>0</v>
      </c>
      <c r="BF18" s="48">
        <v>2</v>
      </c>
      <c r="BG18" s="49">
        <v>4.3478260869565215</v>
      </c>
      <c r="BH18" s="48">
        <v>0</v>
      </c>
      <c r="BI18" s="49">
        <v>0</v>
      </c>
      <c r="BJ18" s="48">
        <v>44</v>
      </c>
      <c r="BK18" s="49">
        <v>95.65217391304348</v>
      </c>
      <c r="BL18" s="48">
        <v>46</v>
      </c>
    </row>
    <row r="19" spans="1:64" ht="15">
      <c r="A19" s="64" t="s">
        <v>228</v>
      </c>
      <c r="B19" s="64" t="s">
        <v>229</v>
      </c>
      <c r="C19" s="65"/>
      <c r="D19" s="66"/>
      <c r="E19" s="67"/>
      <c r="F19" s="68"/>
      <c r="G19" s="65"/>
      <c r="H19" s="69"/>
      <c r="I19" s="70"/>
      <c r="J19" s="70"/>
      <c r="K19" s="34" t="s">
        <v>65</v>
      </c>
      <c r="L19" s="77">
        <v>20</v>
      </c>
      <c r="M19" s="77"/>
      <c r="N19" s="72"/>
      <c r="O19" s="79" t="s">
        <v>391</v>
      </c>
      <c r="P19" s="81">
        <v>43501.14875</v>
      </c>
      <c r="Q19" s="79" t="s">
        <v>407</v>
      </c>
      <c r="R19" s="79"/>
      <c r="S19" s="79"/>
      <c r="T19" s="79" t="s">
        <v>611</v>
      </c>
      <c r="U19" s="79"/>
      <c r="V19" s="82" t="s">
        <v>680</v>
      </c>
      <c r="W19" s="81">
        <v>43501.14875</v>
      </c>
      <c r="X19" s="82" t="s">
        <v>787</v>
      </c>
      <c r="Y19" s="79"/>
      <c r="Z19" s="79"/>
      <c r="AA19" s="85" t="s">
        <v>937</v>
      </c>
      <c r="AB19" s="79"/>
      <c r="AC19" s="79" t="b">
        <v>0</v>
      </c>
      <c r="AD19" s="79">
        <v>0</v>
      </c>
      <c r="AE19" s="85" t="s">
        <v>1092</v>
      </c>
      <c r="AF19" s="79" t="b">
        <v>0</v>
      </c>
      <c r="AG19" s="79" t="s">
        <v>1115</v>
      </c>
      <c r="AH19" s="79"/>
      <c r="AI19" s="85" t="s">
        <v>1092</v>
      </c>
      <c r="AJ19" s="79" t="b">
        <v>0</v>
      </c>
      <c r="AK19" s="79">
        <v>2</v>
      </c>
      <c r="AL19" s="85" t="s">
        <v>938</v>
      </c>
      <c r="AM19" s="79" t="s">
        <v>1123</v>
      </c>
      <c r="AN19" s="79" t="b">
        <v>0</v>
      </c>
      <c r="AO19" s="85" t="s">
        <v>938</v>
      </c>
      <c r="AP19" s="79" t="s">
        <v>176</v>
      </c>
      <c r="AQ19" s="79">
        <v>0</v>
      </c>
      <c r="AR19" s="79">
        <v>0</v>
      </c>
      <c r="AS19" s="79"/>
      <c r="AT19" s="79"/>
      <c r="AU19" s="79"/>
      <c r="AV19" s="79"/>
      <c r="AW19" s="79"/>
      <c r="AX19" s="79"/>
      <c r="AY19" s="79"/>
      <c r="AZ19" s="79"/>
      <c r="BA19">
        <v>1</v>
      </c>
      <c r="BB19" s="78" t="str">
        <f>REPLACE(INDEX(GroupVertices[Group],MATCH(Edges24[[#This Row],[Vertex 1]],GroupVertices[Vertex],0)),1,1,"")</f>
        <v>19</v>
      </c>
      <c r="BC19" s="78" t="str">
        <f>REPLACE(INDEX(GroupVertices[Group],MATCH(Edges24[[#This Row],[Vertex 2]],GroupVertices[Vertex],0)),1,1,"")</f>
        <v>19</v>
      </c>
      <c r="BD19" s="48">
        <v>1</v>
      </c>
      <c r="BE19" s="49">
        <v>5</v>
      </c>
      <c r="BF19" s="48">
        <v>0</v>
      </c>
      <c r="BG19" s="49">
        <v>0</v>
      </c>
      <c r="BH19" s="48">
        <v>0</v>
      </c>
      <c r="BI19" s="49">
        <v>0</v>
      </c>
      <c r="BJ19" s="48">
        <v>19</v>
      </c>
      <c r="BK19" s="49">
        <v>95</v>
      </c>
      <c r="BL19" s="48">
        <v>20</v>
      </c>
    </row>
    <row r="20" spans="1:64" ht="15">
      <c r="A20" s="64" t="s">
        <v>229</v>
      </c>
      <c r="B20" s="64" t="s">
        <v>229</v>
      </c>
      <c r="C20" s="65"/>
      <c r="D20" s="66"/>
      <c r="E20" s="67"/>
      <c r="F20" s="68"/>
      <c r="G20" s="65"/>
      <c r="H20" s="69"/>
      <c r="I20" s="70"/>
      <c r="J20" s="70"/>
      <c r="K20" s="34" t="s">
        <v>65</v>
      </c>
      <c r="L20" s="77">
        <v>21</v>
      </c>
      <c r="M20" s="77"/>
      <c r="N20" s="72"/>
      <c r="O20" s="79" t="s">
        <v>176</v>
      </c>
      <c r="P20" s="81">
        <v>43500.677719907406</v>
      </c>
      <c r="Q20" s="79" t="s">
        <v>408</v>
      </c>
      <c r="R20" s="82" t="s">
        <v>523</v>
      </c>
      <c r="S20" s="79" t="s">
        <v>574</v>
      </c>
      <c r="T20" s="79" t="s">
        <v>611</v>
      </c>
      <c r="U20" s="79"/>
      <c r="V20" s="82" t="s">
        <v>681</v>
      </c>
      <c r="W20" s="81">
        <v>43500.677719907406</v>
      </c>
      <c r="X20" s="82" t="s">
        <v>788</v>
      </c>
      <c r="Y20" s="79"/>
      <c r="Z20" s="79"/>
      <c r="AA20" s="85" t="s">
        <v>938</v>
      </c>
      <c r="AB20" s="79"/>
      <c r="AC20" s="79" t="b">
        <v>0</v>
      </c>
      <c r="AD20" s="79">
        <v>0</v>
      </c>
      <c r="AE20" s="85" t="s">
        <v>1092</v>
      </c>
      <c r="AF20" s="79" t="b">
        <v>0</v>
      </c>
      <c r="AG20" s="79" t="s">
        <v>1115</v>
      </c>
      <c r="AH20" s="79"/>
      <c r="AI20" s="85" t="s">
        <v>1092</v>
      </c>
      <c r="AJ20" s="79" t="b">
        <v>0</v>
      </c>
      <c r="AK20" s="79">
        <v>0</v>
      </c>
      <c r="AL20" s="85" t="s">
        <v>1092</v>
      </c>
      <c r="AM20" s="79" t="s">
        <v>1126</v>
      </c>
      <c r="AN20" s="79" t="b">
        <v>0</v>
      </c>
      <c r="AO20" s="85" t="s">
        <v>938</v>
      </c>
      <c r="AP20" s="79" t="s">
        <v>176</v>
      </c>
      <c r="AQ20" s="79">
        <v>0</v>
      </c>
      <c r="AR20" s="79">
        <v>0</v>
      </c>
      <c r="AS20" s="79"/>
      <c r="AT20" s="79"/>
      <c r="AU20" s="79"/>
      <c r="AV20" s="79"/>
      <c r="AW20" s="79"/>
      <c r="AX20" s="79"/>
      <c r="AY20" s="79"/>
      <c r="AZ20" s="79"/>
      <c r="BA20">
        <v>1</v>
      </c>
      <c r="BB20" s="78" t="str">
        <f>REPLACE(INDEX(GroupVertices[Group],MATCH(Edges24[[#This Row],[Vertex 1]],GroupVertices[Vertex],0)),1,1,"")</f>
        <v>19</v>
      </c>
      <c r="BC20" s="78" t="str">
        <f>REPLACE(INDEX(GroupVertices[Group],MATCH(Edges24[[#This Row],[Vertex 2]],GroupVertices[Vertex],0)),1,1,"")</f>
        <v>19</v>
      </c>
      <c r="BD20" s="48">
        <v>1</v>
      </c>
      <c r="BE20" s="49">
        <v>6.25</v>
      </c>
      <c r="BF20" s="48">
        <v>0</v>
      </c>
      <c r="BG20" s="49">
        <v>0</v>
      </c>
      <c r="BH20" s="48">
        <v>0</v>
      </c>
      <c r="BI20" s="49">
        <v>0</v>
      </c>
      <c r="BJ20" s="48">
        <v>15</v>
      </c>
      <c r="BK20" s="49">
        <v>93.75</v>
      </c>
      <c r="BL20" s="48">
        <v>16</v>
      </c>
    </row>
    <row r="21" spans="1:64" ht="15">
      <c r="A21" s="64" t="s">
        <v>230</v>
      </c>
      <c r="B21" s="64" t="s">
        <v>229</v>
      </c>
      <c r="C21" s="65"/>
      <c r="D21" s="66"/>
      <c r="E21" s="67"/>
      <c r="F21" s="68"/>
      <c r="G21" s="65"/>
      <c r="H21" s="69"/>
      <c r="I21" s="70"/>
      <c r="J21" s="70"/>
      <c r="K21" s="34" t="s">
        <v>65</v>
      </c>
      <c r="L21" s="77">
        <v>22</v>
      </c>
      <c r="M21" s="77"/>
      <c r="N21" s="72"/>
      <c r="O21" s="79" t="s">
        <v>391</v>
      </c>
      <c r="P21" s="81">
        <v>43501.17518518519</v>
      </c>
      <c r="Q21" s="79" t="s">
        <v>407</v>
      </c>
      <c r="R21" s="79"/>
      <c r="S21" s="79"/>
      <c r="T21" s="79" t="s">
        <v>611</v>
      </c>
      <c r="U21" s="79"/>
      <c r="V21" s="82" t="s">
        <v>682</v>
      </c>
      <c r="W21" s="81">
        <v>43501.17518518519</v>
      </c>
      <c r="X21" s="82" t="s">
        <v>789</v>
      </c>
      <c r="Y21" s="79"/>
      <c r="Z21" s="79"/>
      <c r="AA21" s="85" t="s">
        <v>939</v>
      </c>
      <c r="AB21" s="79"/>
      <c r="AC21" s="79" t="b">
        <v>0</v>
      </c>
      <c r="AD21" s="79">
        <v>0</v>
      </c>
      <c r="AE21" s="85" t="s">
        <v>1092</v>
      </c>
      <c r="AF21" s="79" t="b">
        <v>0</v>
      </c>
      <c r="AG21" s="79" t="s">
        <v>1115</v>
      </c>
      <c r="AH21" s="79"/>
      <c r="AI21" s="85" t="s">
        <v>1092</v>
      </c>
      <c r="AJ21" s="79" t="b">
        <v>0</v>
      </c>
      <c r="AK21" s="79">
        <v>2</v>
      </c>
      <c r="AL21" s="85" t="s">
        <v>938</v>
      </c>
      <c r="AM21" s="79" t="s">
        <v>1126</v>
      </c>
      <c r="AN21" s="79" t="b">
        <v>0</v>
      </c>
      <c r="AO21" s="85" t="s">
        <v>938</v>
      </c>
      <c r="AP21" s="79" t="s">
        <v>176</v>
      </c>
      <c r="AQ21" s="79">
        <v>0</v>
      </c>
      <c r="AR21" s="79">
        <v>0</v>
      </c>
      <c r="AS21" s="79"/>
      <c r="AT21" s="79"/>
      <c r="AU21" s="79"/>
      <c r="AV21" s="79"/>
      <c r="AW21" s="79"/>
      <c r="AX21" s="79"/>
      <c r="AY21" s="79"/>
      <c r="AZ21" s="79"/>
      <c r="BA21">
        <v>1</v>
      </c>
      <c r="BB21" s="78" t="str">
        <f>REPLACE(INDEX(GroupVertices[Group],MATCH(Edges24[[#This Row],[Vertex 1]],GroupVertices[Vertex],0)),1,1,"")</f>
        <v>19</v>
      </c>
      <c r="BC21" s="78" t="str">
        <f>REPLACE(INDEX(GroupVertices[Group],MATCH(Edges24[[#This Row],[Vertex 2]],GroupVertices[Vertex],0)),1,1,"")</f>
        <v>19</v>
      </c>
      <c r="BD21" s="48">
        <v>1</v>
      </c>
      <c r="BE21" s="49">
        <v>5</v>
      </c>
      <c r="BF21" s="48">
        <v>0</v>
      </c>
      <c r="BG21" s="49">
        <v>0</v>
      </c>
      <c r="BH21" s="48">
        <v>0</v>
      </c>
      <c r="BI21" s="49">
        <v>0</v>
      </c>
      <c r="BJ21" s="48">
        <v>19</v>
      </c>
      <c r="BK21" s="49">
        <v>95</v>
      </c>
      <c r="BL21" s="48">
        <v>20</v>
      </c>
    </row>
    <row r="22" spans="1:64" ht="15">
      <c r="A22" s="64" t="s">
        <v>231</v>
      </c>
      <c r="B22" s="64" t="s">
        <v>341</v>
      </c>
      <c r="C22" s="65"/>
      <c r="D22" s="66"/>
      <c r="E22" s="67"/>
      <c r="F22" s="68"/>
      <c r="G22" s="65"/>
      <c r="H22" s="69"/>
      <c r="I22" s="70"/>
      <c r="J22" s="70"/>
      <c r="K22" s="34" t="s">
        <v>65</v>
      </c>
      <c r="L22" s="77">
        <v>23</v>
      </c>
      <c r="M22" s="77"/>
      <c r="N22" s="72"/>
      <c r="O22" s="79" t="s">
        <v>391</v>
      </c>
      <c r="P22" s="81">
        <v>43501.69107638889</v>
      </c>
      <c r="Q22" s="79" t="s">
        <v>409</v>
      </c>
      <c r="R22" s="79"/>
      <c r="S22" s="79"/>
      <c r="T22" s="79"/>
      <c r="U22" s="79"/>
      <c r="V22" s="82" t="s">
        <v>683</v>
      </c>
      <c r="W22" s="81">
        <v>43501.69107638889</v>
      </c>
      <c r="X22" s="82" t="s">
        <v>790</v>
      </c>
      <c r="Y22" s="79"/>
      <c r="Z22" s="79"/>
      <c r="AA22" s="85" t="s">
        <v>940</v>
      </c>
      <c r="AB22" s="85" t="s">
        <v>1076</v>
      </c>
      <c r="AC22" s="79" t="b">
        <v>0</v>
      </c>
      <c r="AD22" s="79">
        <v>0</v>
      </c>
      <c r="AE22" s="85" t="s">
        <v>1098</v>
      </c>
      <c r="AF22" s="79" t="b">
        <v>0</v>
      </c>
      <c r="AG22" s="79" t="s">
        <v>1115</v>
      </c>
      <c r="AH22" s="79"/>
      <c r="AI22" s="85" t="s">
        <v>1092</v>
      </c>
      <c r="AJ22" s="79" t="b">
        <v>0</v>
      </c>
      <c r="AK22" s="79">
        <v>0</v>
      </c>
      <c r="AL22" s="85" t="s">
        <v>1092</v>
      </c>
      <c r="AM22" s="79" t="s">
        <v>1126</v>
      </c>
      <c r="AN22" s="79" t="b">
        <v>0</v>
      </c>
      <c r="AO22" s="85" t="s">
        <v>1076</v>
      </c>
      <c r="AP22" s="79" t="s">
        <v>176</v>
      </c>
      <c r="AQ22" s="79">
        <v>0</v>
      </c>
      <c r="AR22" s="79">
        <v>0</v>
      </c>
      <c r="AS22" s="79"/>
      <c r="AT22" s="79"/>
      <c r="AU22" s="79"/>
      <c r="AV22" s="79"/>
      <c r="AW22" s="79"/>
      <c r="AX22" s="79"/>
      <c r="AY22" s="79"/>
      <c r="AZ22" s="79"/>
      <c r="BA22">
        <v>1</v>
      </c>
      <c r="BB22" s="78" t="str">
        <f>REPLACE(INDEX(GroupVertices[Group],MATCH(Edges24[[#This Row],[Vertex 1]],GroupVertices[Vertex],0)),1,1,"")</f>
        <v>9</v>
      </c>
      <c r="BC22" s="78" t="str">
        <f>REPLACE(INDEX(GroupVertices[Group],MATCH(Edges24[[#This Row],[Vertex 2]],GroupVertices[Vertex],0)),1,1,"")</f>
        <v>9</v>
      </c>
      <c r="BD22" s="48"/>
      <c r="BE22" s="49"/>
      <c r="BF22" s="48"/>
      <c r="BG22" s="49"/>
      <c r="BH22" s="48"/>
      <c r="BI22" s="49"/>
      <c r="BJ22" s="48"/>
      <c r="BK22" s="49"/>
      <c r="BL22" s="48"/>
    </row>
    <row r="23" spans="1:64" ht="15">
      <c r="A23" s="64" t="s">
        <v>232</v>
      </c>
      <c r="B23" s="64" t="s">
        <v>232</v>
      </c>
      <c r="C23" s="65"/>
      <c r="D23" s="66"/>
      <c r="E23" s="67"/>
      <c r="F23" s="68"/>
      <c r="G23" s="65"/>
      <c r="H23" s="69"/>
      <c r="I23" s="70"/>
      <c r="J23" s="70"/>
      <c r="K23" s="34" t="s">
        <v>65</v>
      </c>
      <c r="L23" s="77">
        <v>26</v>
      </c>
      <c r="M23" s="77"/>
      <c r="N23" s="72"/>
      <c r="O23" s="79" t="s">
        <v>176</v>
      </c>
      <c r="P23" s="81">
        <v>43501.704884259256</v>
      </c>
      <c r="Q23" s="79" t="s">
        <v>410</v>
      </c>
      <c r="R23" s="79"/>
      <c r="S23" s="79"/>
      <c r="T23" s="79" t="s">
        <v>612</v>
      </c>
      <c r="U23" s="79"/>
      <c r="V23" s="82" t="s">
        <v>684</v>
      </c>
      <c r="W23" s="81">
        <v>43501.704884259256</v>
      </c>
      <c r="X23" s="82" t="s">
        <v>791</v>
      </c>
      <c r="Y23" s="79"/>
      <c r="Z23" s="79"/>
      <c r="AA23" s="85" t="s">
        <v>941</v>
      </c>
      <c r="AB23" s="85" t="s">
        <v>1077</v>
      </c>
      <c r="AC23" s="79" t="b">
        <v>0</v>
      </c>
      <c r="AD23" s="79">
        <v>1</v>
      </c>
      <c r="AE23" s="85" t="s">
        <v>1099</v>
      </c>
      <c r="AF23" s="79" t="b">
        <v>0</v>
      </c>
      <c r="AG23" s="79" t="s">
        <v>1115</v>
      </c>
      <c r="AH23" s="79"/>
      <c r="AI23" s="85" t="s">
        <v>1092</v>
      </c>
      <c r="AJ23" s="79" t="b">
        <v>0</v>
      </c>
      <c r="AK23" s="79">
        <v>0</v>
      </c>
      <c r="AL23" s="85" t="s">
        <v>1092</v>
      </c>
      <c r="AM23" s="79" t="s">
        <v>1126</v>
      </c>
      <c r="AN23" s="79" t="b">
        <v>0</v>
      </c>
      <c r="AO23" s="85" t="s">
        <v>1077</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1</v>
      </c>
      <c r="BG23" s="49">
        <v>2.5</v>
      </c>
      <c r="BH23" s="48">
        <v>0</v>
      </c>
      <c r="BI23" s="49">
        <v>0</v>
      </c>
      <c r="BJ23" s="48">
        <v>39</v>
      </c>
      <c r="BK23" s="49">
        <v>97.5</v>
      </c>
      <c r="BL23" s="48">
        <v>40</v>
      </c>
    </row>
    <row r="24" spans="1:64" ht="15">
      <c r="A24" s="64" t="s">
        <v>233</v>
      </c>
      <c r="B24" s="64" t="s">
        <v>233</v>
      </c>
      <c r="C24" s="65"/>
      <c r="D24" s="66"/>
      <c r="E24" s="67"/>
      <c r="F24" s="68"/>
      <c r="G24" s="65"/>
      <c r="H24" s="69"/>
      <c r="I24" s="70"/>
      <c r="J24" s="70"/>
      <c r="K24" s="34" t="s">
        <v>65</v>
      </c>
      <c r="L24" s="77">
        <v>27</v>
      </c>
      <c r="M24" s="77"/>
      <c r="N24" s="72"/>
      <c r="O24" s="79" t="s">
        <v>176</v>
      </c>
      <c r="P24" s="81">
        <v>43501.75010416667</v>
      </c>
      <c r="Q24" s="79" t="s">
        <v>411</v>
      </c>
      <c r="R24" s="82" t="s">
        <v>524</v>
      </c>
      <c r="S24" s="79" t="s">
        <v>575</v>
      </c>
      <c r="T24" s="79"/>
      <c r="U24" s="79"/>
      <c r="V24" s="82" t="s">
        <v>685</v>
      </c>
      <c r="W24" s="81">
        <v>43501.75010416667</v>
      </c>
      <c r="X24" s="82" t="s">
        <v>792</v>
      </c>
      <c r="Y24" s="79"/>
      <c r="Z24" s="79"/>
      <c r="AA24" s="85" t="s">
        <v>942</v>
      </c>
      <c r="AB24" s="79"/>
      <c r="AC24" s="79" t="b">
        <v>0</v>
      </c>
      <c r="AD24" s="79">
        <v>0</v>
      </c>
      <c r="AE24" s="85" t="s">
        <v>1092</v>
      </c>
      <c r="AF24" s="79" t="b">
        <v>0</v>
      </c>
      <c r="AG24" s="79" t="s">
        <v>1115</v>
      </c>
      <c r="AH24" s="79"/>
      <c r="AI24" s="85" t="s">
        <v>1092</v>
      </c>
      <c r="AJ24" s="79" t="b">
        <v>0</v>
      </c>
      <c r="AK24" s="79">
        <v>0</v>
      </c>
      <c r="AL24" s="85" t="s">
        <v>1092</v>
      </c>
      <c r="AM24" s="79" t="s">
        <v>1128</v>
      </c>
      <c r="AN24" s="79" t="b">
        <v>0</v>
      </c>
      <c r="AO24" s="85" t="s">
        <v>942</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1</v>
      </c>
      <c r="BG24" s="49">
        <v>7.142857142857143</v>
      </c>
      <c r="BH24" s="48">
        <v>0</v>
      </c>
      <c r="BI24" s="49">
        <v>0</v>
      </c>
      <c r="BJ24" s="48">
        <v>13</v>
      </c>
      <c r="BK24" s="49">
        <v>92.85714285714286</v>
      </c>
      <c r="BL24" s="48">
        <v>14</v>
      </c>
    </row>
    <row r="25" spans="1:64" ht="15">
      <c r="A25" s="64" t="s">
        <v>234</v>
      </c>
      <c r="B25" s="64" t="s">
        <v>344</v>
      </c>
      <c r="C25" s="65"/>
      <c r="D25" s="66"/>
      <c r="E25" s="67"/>
      <c r="F25" s="68"/>
      <c r="G25" s="65"/>
      <c r="H25" s="69"/>
      <c r="I25" s="70"/>
      <c r="J25" s="70"/>
      <c r="K25" s="34" t="s">
        <v>65</v>
      </c>
      <c r="L25" s="77">
        <v>28</v>
      </c>
      <c r="M25" s="77"/>
      <c r="N25" s="72"/>
      <c r="O25" s="79" t="s">
        <v>391</v>
      </c>
      <c r="P25" s="81">
        <v>43501.92797453704</v>
      </c>
      <c r="Q25" s="79" t="s">
        <v>412</v>
      </c>
      <c r="R25" s="82" t="s">
        <v>525</v>
      </c>
      <c r="S25" s="79" t="s">
        <v>576</v>
      </c>
      <c r="T25" s="79"/>
      <c r="U25" s="79"/>
      <c r="V25" s="82" t="s">
        <v>686</v>
      </c>
      <c r="W25" s="81">
        <v>43501.92797453704</v>
      </c>
      <c r="X25" s="82" t="s">
        <v>793</v>
      </c>
      <c r="Y25" s="79"/>
      <c r="Z25" s="79"/>
      <c r="AA25" s="85" t="s">
        <v>943</v>
      </c>
      <c r="AB25" s="79"/>
      <c r="AC25" s="79" t="b">
        <v>0</v>
      </c>
      <c r="AD25" s="79">
        <v>0</v>
      </c>
      <c r="AE25" s="85" t="s">
        <v>1092</v>
      </c>
      <c r="AF25" s="79" t="b">
        <v>0</v>
      </c>
      <c r="AG25" s="79" t="s">
        <v>1115</v>
      </c>
      <c r="AH25" s="79"/>
      <c r="AI25" s="85" t="s">
        <v>1092</v>
      </c>
      <c r="AJ25" s="79" t="b">
        <v>0</v>
      </c>
      <c r="AK25" s="79">
        <v>0</v>
      </c>
      <c r="AL25" s="85" t="s">
        <v>1092</v>
      </c>
      <c r="AM25" s="79" t="s">
        <v>1126</v>
      </c>
      <c r="AN25" s="79" t="b">
        <v>0</v>
      </c>
      <c r="AO25" s="85" t="s">
        <v>943</v>
      </c>
      <c r="AP25" s="79" t="s">
        <v>176</v>
      </c>
      <c r="AQ25" s="79">
        <v>0</v>
      </c>
      <c r="AR25" s="79">
        <v>0</v>
      </c>
      <c r="AS25" s="79"/>
      <c r="AT25" s="79"/>
      <c r="AU25" s="79"/>
      <c r="AV25" s="79"/>
      <c r="AW25" s="79"/>
      <c r="AX25" s="79"/>
      <c r="AY25" s="79"/>
      <c r="AZ25" s="79"/>
      <c r="BA25">
        <v>1</v>
      </c>
      <c r="BB25" s="78" t="str">
        <f>REPLACE(INDEX(GroupVertices[Group],MATCH(Edges24[[#This Row],[Vertex 1]],GroupVertices[Vertex],0)),1,1,"")</f>
        <v>30</v>
      </c>
      <c r="BC25" s="78" t="str">
        <f>REPLACE(INDEX(GroupVertices[Group],MATCH(Edges24[[#This Row],[Vertex 2]],GroupVertices[Vertex],0)),1,1,"")</f>
        <v>30</v>
      </c>
      <c r="BD25" s="48">
        <v>1</v>
      </c>
      <c r="BE25" s="49">
        <v>3.0303030303030303</v>
      </c>
      <c r="BF25" s="48">
        <v>2</v>
      </c>
      <c r="BG25" s="49">
        <v>6.0606060606060606</v>
      </c>
      <c r="BH25" s="48">
        <v>0</v>
      </c>
      <c r="BI25" s="49">
        <v>0</v>
      </c>
      <c r="BJ25" s="48">
        <v>30</v>
      </c>
      <c r="BK25" s="49">
        <v>90.9090909090909</v>
      </c>
      <c r="BL25" s="48">
        <v>33</v>
      </c>
    </row>
    <row r="26" spans="1:64" ht="15">
      <c r="A26" s="64" t="s">
        <v>235</v>
      </c>
      <c r="B26" s="64" t="s">
        <v>235</v>
      </c>
      <c r="C26" s="65"/>
      <c r="D26" s="66"/>
      <c r="E26" s="67"/>
      <c r="F26" s="68"/>
      <c r="G26" s="65"/>
      <c r="H26" s="69"/>
      <c r="I26" s="70"/>
      <c r="J26" s="70"/>
      <c r="K26" s="34" t="s">
        <v>65</v>
      </c>
      <c r="L26" s="77">
        <v>29</v>
      </c>
      <c r="M26" s="77"/>
      <c r="N26" s="72"/>
      <c r="O26" s="79" t="s">
        <v>176</v>
      </c>
      <c r="P26" s="81">
        <v>43502.33619212963</v>
      </c>
      <c r="Q26" s="79" t="s">
        <v>413</v>
      </c>
      <c r="R26" s="82" t="s">
        <v>526</v>
      </c>
      <c r="S26" s="79" t="s">
        <v>577</v>
      </c>
      <c r="T26" s="79" t="s">
        <v>613</v>
      </c>
      <c r="U26" s="79"/>
      <c r="V26" s="82" t="s">
        <v>687</v>
      </c>
      <c r="W26" s="81">
        <v>43502.33619212963</v>
      </c>
      <c r="X26" s="82" t="s">
        <v>794</v>
      </c>
      <c r="Y26" s="79"/>
      <c r="Z26" s="79"/>
      <c r="AA26" s="85" t="s">
        <v>944</v>
      </c>
      <c r="AB26" s="79"/>
      <c r="AC26" s="79" t="b">
        <v>0</v>
      </c>
      <c r="AD26" s="79">
        <v>0</v>
      </c>
      <c r="AE26" s="85" t="s">
        <v>1092</v>
      </c>
      <c r="AF26" s="79" t="b">
        <v>0</v>
      </c>
      <c r="AG26" s="79" t="s">
        <v>1115</v>
      </c>
      <c r="AH26" s="79"/>
      <c r="AI26" s="85" t="s">
        <v>1092</v>
      </c>
      <c r="AJ26" s="79" t="b">
        <v>0</v>
      </c>
      <c r="AK26" s="79">
        <v>0</v>
      </c>
      <c r="AL26" s="85" t="s">
        <v>1092</v>
      </c>
      <c r="AM26" s="79" t="s">
        <v>1129</v>
      </c>
      <c r="AN26" s="79" t="b">
        <v>0</v>
      </c>
      <c r="AO26" s="85" t="s">
        <v>944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2</v>
      </c>
      <c r="BG26" s="49">
        <v>10.526315789473685</v>
      </c>
      <c r="BH26" s="48">
        <v>0</v>
      </c>
      <c r="BI26" s="49">
        <v>0</v>
      </c>
      <c r="BJ26" s="48">
        <v>17</v>
      </c>
      <c r="BK26" s="49">
        <v>89.47368421052632</v>
      </c>
      <c r="BL26" s="48">
        <v>19</v>
      </c>
    </row>
    <row r="27" spans="1:64" ht="15">
      <c r="A27" s="64" t="s">
        <v>236</v>
      </c>
      <c r="B27" s="64" t="s">
        <v>236</v>
      </c>
      <c r="C27" s="65"/>
      <c r="D27" s="66"/>
      <c r="E27" s="67"/>
      <c r="F27" s="68"/>
      <c r="G27" s="65"/>
      <c r="H27" s="69"/>
      <c r="I27" s="70"/>
      <c r="J27" s="70"/>
      <c r="K27" s="34" t="s">
        <v>65</v>
      </c>
      <c r="L27" s="77">
        <v>30</v>
      </c>
      <c r="M27" s="77"/>
      <c r="N27" s="72"/>
      <c r="O27" s="79" t="s">
        <v>176</v>
      </c>
      <c r="P27" s="81">
        <v>43498.74638888889</v>
      </c>
      <c r="Q27" s="79" t="s">
        <v>414</v>
      </c>
      <c r="R27" s="82" t="s">
        <v>527</v>
      </c>
      <c r="S27" s="79" t="s">
        <v>571</v>
      </c>
      <c r="T27" s="79" t="s">
        <v>614</v>
      </c>
      <c r="U27" s="79"/>
      <c r="V27" s="82" t="s">
        <v>688</v>
      </c>
      <c r="W27" s="81">
        <v>43498.74638888889</v>
      </c>
      <c r="X27" s="82" t="s">
        <v>795</v>
      </c>
      <c r="Y27" s="79"/>
      <c r="Z27" s="79"/>
      <c r="AA27" s="85" t="s">
        <v>945</v>
      </c>
      <c r="AB27" s="79"/>
      <c r="AC27" s="79" t="b">
        <v>0</v>
      </c>
      <c r="AD27" s="79">
        <v>0</v>
      </c>
      <c r="AE27" s="85" t="s">
        <v>1092</v>
      </c>
      <c r="AF27" s="79" t="b">
        <v>0</v>
      </c>
      <c r="AG27" s="79" t="s">
        <v>1115</v>
      </c>
      <c r="AH27" s="79"/>
      <c r="AI27" s="85" t="s">
        <v>1092</v>
      </c>
      <c r="AJ27" s="79" t="b">
        <v>0</v>
      </c>
      <c r="AK27" s="79">
        <v>0</v>
      </c>
      <c r="AL27" s="85" t="s">
        <v>1092</v>
      </c>
      <c r="AM27" s="79" t="s">
        <v>1126</v>
      </c>
      <c r="AN27" s="79" t="b">
        <v>0</v>
      </c>
      <c r="AO27" s="85" t="s">
        <v>945</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22</v>
      </c>
      <c r="BK27" s="49">
        <v>100</v>
      </c>
      <c r="BL27" s="48">
        <v>22</v>
      </c>
    </row>
    <row r="28" spans="1:64" ht="15">
      <c r="A28" s="64" t="s">
        <v>236</v>
      </c>
      <c r="B28" s="64" t="s">
        <v>236</v>
      </c>
      <c r="C28" s="65"/>
      <c r="D28" s="66"/>
      <c r="E28" s="67"/>
      <c r="F28" s="68"/>
      <c r="G28" s="65"/>
      <c r="H28" s="69"/>
      <c r="I28" s="70"/>
      <c r="J28" s="70"/>
      <c r="K28" s="34" t="s">
        <v>65</v>
      </c>
      <c r="L28" s="77">
        <v>31</v>
      </c>
      <c r="M28" s="77"/>
      <c r="N28" s="72"/>
      <c r="O28" s="79" t="s">
        <v>176</v>
      </c>
      <c r="P28" s="81">
        <v>43502.62601851852</v>
      </c>
      <c r="Q28" s="79" t="s">
        <v>415</v>
      </c>
      <c r="R28" s="82" t="s">
        <v>527</v>
      </c>
      <c r="S28" s="79" t="s">
        <v>571</v>
      </c>
      <c r="T28" s="79" t="s">
        <v>614</v>
      </c>
      <c r="U28" s="79"/>
      <c r="V28" s="82" t="s">
        <v>688</v>
      </c>
      <c r="W28" s="81">
        <v>43502.62601851852</v>
      </c>
      <c r="X28" s="82" t="s">
        <v>796</v>
      </c>
      <c r="Y28" s="79"/>
      <c r="Z28" s="79"/>
      <c r="AA28" s="85" t="s">
        <v>946</v>
      </c>
      <c r="AB28" s="79"/>
      <c r="AC28" s="79" t="b">
        <v>0</v>
      </c>
      <c r="AD28" s="79">
        <v>0</v>
      </c>
      <c r="AE28" s="85" t="s">
        <v>1092</v>
      </c>
      <c r="AF28" s="79" t="b">
        <v>0</v>
      </c>
      <c r="AG28" s="79" t="s">
        <v>1115</v>
      </c>
      <c r="AH28" s="79"/>
      <c r="AI28" s="85" t="s">
        <v>1092</v>
      </c>
      <c r="AJ28" s="79" t="b">
        <v>0</v>
      </c>
      <c r="AK28" s="79">
        <v>0</v>
      </c>
      <c r="AL28" s="85" t="s">
        <v>1092</v>
      </c>
      <c r="AM28" s="79" t="s">
        <v>1130</v>
      </c>
      <c r="AN28" s="79" t="b">
        <v>0</v>
      </c>
      <c r="AO28" s="85" t="s">
        <v>946</v>
      </c>
      <c r="AP28" s="79" t="s">
        <v>176</v>
      </c>
      <c r="AQ28" s="79">
        <v>0</v>
      </c>
      <c r="AR28" s="79">
        <v>0</v>
      </c>
      <c r="AS28" s="79"/>
      <c r="AT28" s="79"/>
      <c r="AU28" s="79"/>
      <c r="AV28" s="79"/>
      <c r="AW28" s="79"/>
      <c r="AX28" s="79"/>
      <c r="AY28" s="79"/>
      <c r="AZ28" s="79"/>
      <c r="BA28">
        <v>2</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21</v>
      </c>
      <c r="BK28" s="49">
        <v>100</v>
      </c>
      <c r="BL28" s="48">
        <v>21</v>
      </c>
    </row>
    <row r="29" spans="1:64" ht="15">
      <c r="A29" s="64" t="s">
        <v>237</v>
      </c>
      <c r="B29" s="64" t="s">
        <v>245</v>
      </c>
      <c r="C29" s="65"/>
      <c r="D29" s="66"/>
      <c r="E29" s="67"/>
      <c r="F29" s="68"/>
      <c r="G29" s="65"/>
      <c r="H29" s="69"/>
      <c r="I29" s="70"/>
      <c r="J29" s="70"/>
      <c r="K29" s="34" t="s">
        <v>65</v>
      </c>
      <c r="L29" s="77">
        <v>32</v>
      </c>
      <c r="M29" s="77"/>
      <c r="N29" s="72"/>
      <c r="O29" s="79" t="s">
        <v>391</v>
      </c>
      <c r="P29" s="81">
        <v>43502.700474537036</v>
      </c>
      <c r="Q29" s="79" t="s">
        <v>416</v>
      </c>
      <c r="R29" s="79"/>
      <c r="S29" s="79"/>
      <c r="T29" s="79"/>
      <c r="U29" s="79"/>
      <c r="V29" s="82" t="s">
        <v>689</v>
      </c>
      <c r="W29" s="81">
        <v>43502.700474537036</v>
      </c>
      <c r="X29" s="82" t="s">
        <v>797</v>
      </c>
      <c r="Y29" s="79"/>
      <c r="Z29" s="79"/>
      <c r="AA29" s="85" t="s">
        <v>947</v>
      </c>
      <c r="AB29" s="79"/>
      <c r="AC29" s="79" t="b">
        <v>0</v>
      </c>
      <c r="AD29" s="79">
        <v>0</v>
      </c>
      <c r="AE29" s="85" t="s">
        <v>1092</v>
      </c>
      <c r="AF29" s="79" t="b">
        <v>0</v>
      </c>
      <c r="AG29" s="79" t="s">
        <v>1115</v>
      </c>
      <c r="AH29" s="79"/>
      <c r="AI29" s="85" t="s">
        <v>1092</v>
      </c>
      <c r="AJ29" s="79" t="b">
        <v>0</v>
      </c>
      <c r="AK29" s="79">
        <v>3</v>
      </c>
      <c r="AL29" s="85" t="s">
        <v>958</v>
      </c>
      <c r="AM29" s="79" t="s">
        <v>1123</v>
      </c>
      <c r="AN29" s="79" t="b">
        <v>0</v>
      </c>
      <c r="AO29" s="85" t="s">
        <v>958</v>
      </c>
      <c r="AP29" s="79" t="s">
        <v>176</v>
      </c>
      <c r="AQ29" s="79">
        <v>0</v>
      </c>
      <c r="AR29" s="79">
        <v>0</v>
      </c>
      <c r="AS29" s="79"/>
      <c r="AT29" s="79"/>
      <c r="AU29" s="79"/>
      <c r="AV29" s="79"/>
      <c r="AW29" s="79"/>
      <c r="AX29" s="79"/>
      <c r="AY29" s="79"/>
      <c r="AZ29" s="79"/>
      <c r="BA29">
        <v>1</v>
      </c>
      <c r="BB29" s="78" t="str">
        <f>REPLACE(INDEX(GroupVertices[Group],MATCH(Edges24[[#This Row],[Vertex 1]],GroupVertices[Vertex],0)),1,1,"")</f>
        <v>14</v>
      </c>
      <c r="BC29" s="78" t="str">
        <f>REPLACE(INDEX(GroupVertices[Group],MATCH(Edges24[[#This Row],[Vertex 2]],GroupVertices[Vertex],0)),1,1,"")</f>
        <v>14</v>
      </c>
      <c r="BD29" s="48">
        <v>2</v>
      </c>
      <c r="BE29" s="49">
        <v>10.526315789473685</v>
      </c>
      <c r="BF29" s="48">
        <v>0</v>
      </c>
      <c r="BG29" s="49">
        <v>0</v>
      </c>
      <c r="BH29" s="48">
        <v>0</v>
      </c>
      <c r="BI29" s="49">
        <v>0</v>
      </c>
      <c r="BJ29" s="48">
        <v>17</v>
      </c>
      <c r="BK29" s="49">
        <v>89.47368421052632</v>
      </c>
      <c r="BL29" s="48">
        <v>19</v>
      </c>
    </row>
    <row r="30" spans="1:64" ht="15">
      <c r="A30" s="64" t="s">
        <v>238</v>
      </c>
      <c r="B30" s="64" t="s">
        <v>238</v>
      </c>
      <c r="C30" s="65"/>
      <c r="D30" s="66"/>
      <c r="E30" s="67"/>
      <c r="F30" s="68"/>
      <c r="G30" s="65"/>
      <c r="H30" s="69"/>
      <c r="I30" s="70"/>
      <c r="J30" s="70"/>
      <c r="K30" s="34" t="s">
        <v>65</v>
      </c>
      <c r="L30" s="77">
        <v>33</v>
      </c>
      <c r="M30" s="77"/>
      <c r="N30" s="72"/>
      <c r="O30" s="79" t="s">
        <v>176</v>
      </c>
      <c r="P30" s="81">
        <v>43502.75329861111</v>
      </c>
      <c r="Q30" s="79" t="s">
        <v>417</v>
      </c>
      <c r="R30" s="82" t="s">
        <v>526</v>
      </c>
      <c r="S30" s="79" t="s">
        <v>577</v>
      </c>
      <c r="T30" s="79"/>
      <c r="U30" s="79"/>
      <c r="V30" s="82" t="s">
        <v>690</v>
      </c>
      <c r="W30" s="81">
        <v>43502.75329861111</v>
      </c>
      <c r="X30" s="82" t="s">
        <v>798</v>
      </c>
      <c r="Y30" s="79"/>
      <c r="Z30" s="79"/>
      <c r="AA30" s="85" t="s">
        <v>948</v>
      </c>
      <c r="AB30" s="79"/>
      <c r="AC30" s="79" t="b">
        <v>0</v>
      </c>
      <c r="AD30" s="79">
        <v>0</v>
      </c>
      <c r="AE30" s="85" t="s">
        <v>1092</v>
      </c>
      <c r="AF30" s="79" t="b">
        <v>0</v>
      </c>
      <c r="AG30" s="79" t="s">
        <v>1115</v>
      </c>
      <c r="AH30" s="79"/>
      <c r="AI30" s="85" t="s">
        <v>1092</v>
      </c>
      <c r="AJ30" s="79" t="b">
        <v>0</v>
      </c>
      <c r="AK30" s="79">
        <v>0</v>
      </c>
      <c r="AL30" s="85" t="s">
        <v>1092</v>
      </c>
      <c r="AM30" s="79" t="s">
        <v>1126</v>
      </c>
      <c r="AN30" s="79" t="b">
        <v>0</v>
      </c>
      <c r="AO30" s="85" t="s">
        <v>948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4.444444444444445</v>
      </c>
      <c r="BF30" s="48">
        <v>0</v>
      </c>
      <c r="BG30" s="49">
        <v>0</v>
      </c>
      <c r="BH30" s="48">
        <v>0</v>
      </c>
      <c r="BI30" s="49">
        <v>0</v>
      </c>
      <c r="BJ30" s="48">
        <v>43</v>
      </c>
      <c r="BK30" s="49">
        <v>95.55555555555556</v>
      </c>
      <c r="BL30" s="48">
        <v>45</v>
      </c>
    </row>
    <row r="31" spans="1:64" ht="15">
      <c r="A31" s="64" t="s">
        <v>239</v>
      </c>
      <c r="B31" s="64" t="s">
        <v>239</v>
      </c>
      <c r="C31" s="65"/>
      <c r="D31" s="66"/>
      <c r="E31" s="67"/>
      <c r="F31" s="68"/>
      <c r="G31" s="65"/>
      <c r="H31" s="69"/>
      <c r="I31" s="70"/>
      <c r="J31" s="70"/>
      <c r="K31" s="34" t="s">
        <v>65</v>
      </c>
      <c r="L31" s="77">
        <v>34</v>
      </c>
      <c r="M31" s="77"/>
      <c r="N31" s="72"/>
      <c r="O31" s="79" t="s">
        <v>176</v>
      </c>
      <c r="P31" s="81">
        <v>43502.640011574076</v>
      </c>
      <c r="Q31" s="79" t="s">
        <v>418</v>
      </c>
      <c r="R31" s="79"/>
      <c r="S31" s="79"/>
      <c r="T31" s="79" t="s">
        <v>615</v>
      </c>
      <c r="U31" s="82" t="s">
        <v>644</v>
      </c>
      <c r="V31" s="82" t="s">
        <v>644</v>
      </c>
      <c r="W31" s="81">
        <v>43502.640011574076</v>
      </c>
      <c r="X31" s="82" t="s">
        <v>799</v>
      </c>
      <c r="Y31" s="79"/>
      <c r="Z31" s="79"/>
      <c r="AA31" s="85" t="s">
        <v>949</v>
      </c>
      <c r="AB31" s="79"/>
      <c r="AC31" s="79" t="b">
        <v>0</v>
      </c>
      <c r="AD31" s="79">
        <v>4</v>
      </c>
      <c r="AE31" s="85" t="s">
        <v>1092</v>
      </c>
      <c r="AF31" s="79" t="b">
        <v>0</v>
      </c>
      <c r="AG31" s="79" t="s">
        <v>1115</v>
      </c>
      <c r="AH31" s="79"/>
      <c r="AI31" s="85" t="s">
        <v>1092</v>
      </c>
      <c r="AJ31" s="79" t="b">
        <v>0</v>
      </c>
      <c r="AK31" s="79">
        <v>1</v>
      </c>
      <c r="AL31" s="85" t="s">
        <v>1092</v>
      </c>
      <c r="AM31" s="79" t="s">
        <v>1126</v>
      </c>
      <c r="AN31" s="79" t="b">
        <v>0</v>
      </c>
      <c r="AO31" s="85" t="s">
        <v>949</v>
      </c>
      <c r="AP31" s="79" t="s">
        <v>176</v>
      </c>
      <c r="AQ31" s="79">
        <v>0</v>
      </c>
      <c r="AR31" s="79">
        <v>0</v>
      </c>
      <c r="AS31" s="79"/>
      <c r="AT31" s="79"/>
      <c r="AU31" s="79"/>
      <c r="AV31" s="79"/>
      <c r="AW31" s="79"/>
      <c r="AX31" s="79"/>
      <c r="AY31" s="79"/>
      <c r="AZ31" s="79"/>
      <c r="BA31">
        <v>1</v>
      </c>
      <c r="BB31" s="78" t="str">
        <f>REPLACE(INDEX(GroupVertices[Group],MATCH(Edges24[[#This Row],[Vertex 1]],GroupVertices[Vertex],0)),1,1,"")</f>
        <v>29</v>
      </c>
      <c r="BC31" s="78" t="str">
        <f>REPLACE(INDEX(GroupVertices[Group],MATCH(Edges24[[#This Row],[Vertex 2]],GroupVertices[Vertex],0)),1,1,"")</f>
        <v>29</v>
      </c>
      <c r="BD31" s="48">
        <v>0</v>
      </c>
      <c r="BE31" s="49">
        <v>0</v>
      </c>
      <c r="BF31" s="48">
        <v>0</v>
      </c>
      <c r="BG31" s="49">
        <v>0</v>
      </c>
      <c r="BH31" s="48">
        <v>0</v>
      </c>
      <c r="BI31" s="49">
        <v>0</v>
      </c>
      <c r="BJ31" s="48">
        <v>15</v>
      </c>
      <c r="BK31" s="49">
        <v>100</v>
      </c>
      <c r="BL31" s="48">
        <v>15</v>
      </c>
    </row>
    <row r="32" spans="1:64" ht="15">
      <c r="A32" s="64" t="s">
        <v>240</v>
      </c>
      <c r="B32" s="64" t="s">
        <v>239</v>
      </c>
      <c r="C32" s="65"/>
      <c r="D32" s="66"/>
      <c r="E32" s="67"/>
      <c r="F32" s="68"/>
      <c r="G32" s="65"/>
      <c r="H32" s="69"/>
      <c r="I32" s="70"/>
      <c r="J32" s="70"/>
      <c r="K32" s="34" t="s">
        <v>65</v>
      </c>
      <c r="L32" s="77">
        <v>35</v>
      </c>
      <c r="M32" s="77"/>
      <c r="N32" s="72"/>
      <c r="O32" s="79" t="s">
        <v>391</v>
      </c>
      <c r="P32" s="81">
        <v>43502.818391203706</v>
      </c>
      <c r="Q32" s="79" t="s">
        <v>419</v>
      </c>
      <c r="R32" s="79"/>
      <c r="S32" s="79"/>
      <c r="T32" s="79" t="s">
        <v>616</v>
      </c>
      <c r="U32" s="79"/>
      <c r="V32" s="82" t="s">
        <v>691</v>
      </c>
      <c r="W32" s="81">
        <v>43502.818391203706</v>
      </c>
      <c r="X32" s="82" t="s">
        <v>800</v>
      </c>
      <c r="Y32" s="79"/>
      <c r="Z32" s="79"/>
      <c r="AA32" s="85" t="s">
        <v>950</v>
      </c>
      <c r="AB32" s="79"/>
      <c r="AC32" s="79" t="b">
        <v>0</v>
      </c>
      <c r="AD32" s="79">
        <v>0</v>
      </c>
      <c r="AE32" s="85" t="s">
        <v>1092</v>
      </c>
      <c r="AF32" s="79" t="b">
        <v>0</v>
      </c>
      <c r="AG32" s="79" t="s">
        <v>1115</v>
      </c>
      <c r="AH32" s="79"/>
      <c r="AI32" s="85" t="s">
        <v>1092</v>
      </c>
      <c r="AJ32" s="79" t="b">
        <v>0</v>
      </c>
      <c r="AK32" s="79">
        <v>1</v>
      </c>
      <c r="AL32" s="85" t="s">
        <v>949</v>
      </c>
      <c r="AM32" s="79" t="s">
        <v>1126</v>
      </c>
      <c r="AN32" s="79" t="b">
        <v>0</v>
      </c>
      <c r="AO32" s="85" t="s">
        <v>949</v>
      </c>
      <c r="AP32" s="79" t="s">
        <v>176</v>
      </c>
      <c r="AQ32" s="79">
        <v>0</v>
      </c>
      <c r="AR32" s="79">
        <v>0</v>
      </c>
      <c r="AS32" s="79"/>
      <c r="AT32" s="79"/>
      <c r="AU32" s="79"/>
      <c r="AV32" s="79"/>
      <c r="AW32" s="79"/>
      <c r="AX32" s="79"/>
      <c r="AY32" s="79"/>
      <c r="AZ32" s="79"/>
      <c r="BA32">
        <v>1</v>
      </c>
      <c r="BB32" s="78" t="str">
        <f>REPLACE(INDEX(GroupVertices[Group],MATCH(Edges24[[#This Row],[Vertex 1]],GroupVertices[Vertex],0)),1,1,"")</f>
        <v>29</v>
      </c>
      <c r="BC32" s="78" t="str">
        <f>REPLACE(INDEX(GroupVertices[Group],MATCH(Edges24[[#This Row],[Vertex 2]],GroupVertices[Vertex],0)),1,1,"")</f>
        <v>29</v>
      </c>
      <c r="BD32" s="48">
        <v>0</v>
      </c>
      <c r="BE32" s="49">
        <v>0</v>
      </c>
      <c r="BF32" s="48">
        <v>0</v>
      </c>
      <c r="BG32" s="49">
        <v>0</v>
      </c>
      <c r="BH32" s="48">
        <v>0</v>
      </c>
      <c r="BI32" s="49">
        <v>0</v>
      </c>
      <c r="BJ32" s="48">
        <v>16</v>
      </c>
      <c r="BK32" s="49">
        <v>100</v>
      </c>
      <c r="BL32" s="48">
        <v>16</v>
      </c>
    </row>
    <row r="33" spans="1:64" ht="15">
      <c r="A33" s="64" t="s">
        <v>241</v>
      </c>
      <c r="B33" s="64" t="s">
        <v>345</v>
      </c>
      <c r="C33" s="65"/>
      <c r="D33" s="66"/>
      <c r="E33" s="67"/>
      <c r="F33" s="68"/>
      <c r="G33" s="65"/>
      <c r="H33" s="69"/>
      <c r="I33" s="70"/>
      <c r="J33" s="70"/>
      <c r="K33" s="34" t="s">
        <v>65</v>
      </c>
      <c r="L33" s="77">
        <v>36</v>
      </c>
      <c r="M33" s="77"/>
      <c r="N33" s="72"/>
      <c r="O33" s="79" t="s">
        <v>392</v>
      </c>
      <c r="P33" s="81">
        <v>43502.824421296296</v>
      </c>
      <c r="Q33" s="79" t="s">
        <v>420</v>
      </c>
      <c r="R33" s="79"/>
      <c r="S33" s="79"/>
      <c r="T33" s="79"/>
      <c r="U33" s="79"/>
      <c r="V33" s="82" t="s">
        <v>692</v>
      </c>
      <c r="W33" s="81">
        <v>43502.824421296296</v>
      </c>
      <c r="X33" s="82" t="s">
        <v>801</v>
      </c>
      <c r="Y33" s="79"/>
      <c r="Z33" s="79"/>
      <c r="AA33" s="85" t="s">
        <v>951</v>
      </c>
      <c r="AB33" s="85" t="s">
        <v>1078</v>
      </c>
      <c r="AC33" s="79" t="b">
        <v>0</v>
      </c>
      <c r="AD33" s="79">
        <v>2</v>
      </c>
      <c r="AE33" s="85" t="s">
        <v>1100</v>
      </c>
      <c r="AF33" s="79" t="b">
        <v>0</v>
      </c>
      <c r="AG33" s="79" t="s">
        <v>1115</v>
      </c>
      <c r="AH33" s="79"/>
      <c r="AI33" s="85" t="s">
        <v>1092</v>
      </c>
      <c r="AJ33" s="79" t="b">
        <v>0</v>
      </c>
      <c r="AK33" s="79">
        <v>0</v>
      </c>
      <c r="AL33" s="85" t="s">
        <v>1092</v>
      </c>
      <c r="AM33" s="79" t="s">
        <v>1127</v>
      </c>
      <c r="AN33" s="79" t="b">
        <v>0</v>
      </c>
      <c r="AO33" s="85" t="s">
        <v>1078</v>
      </c>
      <c r="AP33" s="79" t="s">
        <v>176</v>
      </c>
      <c r="AQ33" s="79">
        <v>0</v>
      </c>
      <c r="AR33" s="79">
        <v>0</v>
      </c>
      <c r="AS33" s="79"/>
      <c r="AT33" s="79"/>
      <c r="AU33" s="79"/>
      <c r="AV33" s="79"/>
      <c r="AW33" s="79"/>
      <c r="AX33" s="79"/>
      <c r="AY33" s="79"/>
      <c r="AZ33" s="79"/>
      <c r="BA33">
        <v>1</v>
      </c>
      <c r="BB33" s="78" t="str">
        <f>REPLACE(INDEX(GroupVertices[Group],MATCH(Edges24[[#This Row],[Vertex 1]],GroupVertices[Vertex],0)),1,1,"")</f>
        <v>28</v>
      </c>
      <c r="BC33" s="78" t="str">
        <f>REPLACE(INDEX(GroupVertices[Group],MATCH(Edges24[[#This Row],[Vertex 2]],GroupVertices[Vertex],0)),1,1,"")</f>
        <v>28</v>
      </c>
      <c r="BD33" s="48">
        <v>0</v>
      </c>
      <c r="BE33" s="49">
        <v>0</v>
      </c>
      <c r="BF33" s="48">
        <v>0</v>
      </c>
      <c r="BG33" s="49">
        <v>0</v>
      </c>
      <c r="BH33" s="48">
        <v>0</v>
      </c>
      <c r="BI33" s="49">
        <v>0</v>
      </c>
      <c r="BJ33" s="48">
        <v>25</v>
      </c>
      <c r="BK33" s="49">
        <v>100</v>
      </c>
      <c r="BL33" s="48">
        <v>25</v>
      </c>
    </row>
    <row r="34" spans="1:64" ht="15">
      <c r="A34" s="64" t="s">
        <v>242</v>
      </c>
      <c r="B34" s="64" t="s">
        <v>245</v>
      </c>
      <c r="C34" s="65"/>
      <c r="D34" s="66"/>
      <c r="E34" s="67"/>
      <c r="F34" s="68"/>
      <c r="G34" s="65"/>
      <c r="H34" s="69"/>
      <c r="I34" s="70"/>
      <c r="J34" s="70"/>
      <c r="K34" s="34" t="s">
        <v>65</v>
      </c>
      <c r="L34" s="77">
        <v>37</v>
      </c>
      <c r="M34" s="77"/>
      <c r="N34" s="72"/>
      <c r="O34" s="79" t="s">
        <v>391</v>
      </c>
      <c r="P34" s="81">
        <v>43502.84025462963</v>
      </c>
      <c r="Q34" s="79" t="s">
        <v>416</v>
      </c>
      <c r="R34" s="79"/>
      <c r="S34" s="79"/>
      <c r="T34" s="79"/>
      <c r="U34" s="79"/>
      <c r="V34" s="82" t="s">
        <v>693</v>
      </c>
      <c r="W34" s="81">
        <v>43502.84025462963</v>
      </c>
      <c r="X34" s="82" t="s">
        <v>802</v>
      </c>
      <c r="Y34" s="79"/>
      <c r="Z34" s="79"/>
      <c r="AA34" s="85" t="s">
        <v>952</v>
      </c>
      <c r="AB34" s="79"/>
      <c r="AC34" s="79" t="b">
        <v>0</v>
      </c>
      <c r="AD34" s="79">
        <v>0</v>
      </c>
      <c r="AE34" s="85" t="s">
        <v>1092</v>
      </c>
      <c r="AF34" s="79" t="b">
        <v>0</v>
      </c>
      <c r="AG34" s="79" t="s">
        <v>1115</v>
      </c>
      <c r="AH34" s="79"/>
      <c r="AI34" s="85" t="s">
        <v>1092</v>
      </c>
      <c r="AJ34" s="79" t="b">
        <v>0</v>
      </c>
      <c r="AK34" s="79">
        <v>3</v>
      </c>
      <c r="AL34" s="85" t="s">
        <v>958</v>
      </c>
      <c r="AM34" s="79" t="s">
        <v>1123</v>
      </c>
      <c r="AN34" s="79" t="b">
        <v>0</v>
      </c>
      <c r="AO34" s="85" t="s">
        <v>958</v>
      </c>
      <c r="AP34" s="79" t="s">
        <v>176</v>
      </c>
      <c r="AQ34" s="79">
        <v>0</v>
      </c>
      <c r="AR34" s="79">
        <v>0</v>
      </c>
      <c r="AS34" s="79"/>
      <c r="AT34" s="79"/>
      <c r="AU34" s="79"/>
      <c r="AV34" s="79"/>
      <c r="AW34" s="79"/>
      <c r="AX34" s="79"/>
      <c r="AY34" s="79"/>
      <c r="AZ34" s="79"/>
      <c r="BA34">
        <v>1</v>
      </c>
      <c r="BB34" s="78" t="str">
        <f>REPLACE(INDEX(GroupVertices[Group],MATCH(Edges24[[#This Row],[Vertex 1]],GroupVertices[Vertex],0)),1,1,"")</f>
        <v>14</v>
      </c>
      <c r="BC34" s="78" t="str">
        <f>REPLACE(INDEX(GroupVertices[Group],MATCH(Edges24[[#This Row],[Vertex 2]],GroupVertices[Vertex],0)),1,1,"")</f>
        <v>14</v>
      </c>
      <c r="BD34" s="48">
        <v>2</v>
      </c>
      <c r="BE34" s="49">
        <v>10.526315789473685</v>
      </c>
      <c r="BF34" s="48">
        <v>0</v>
      </c>
      <c r="BG34" s="49">
        <v>0</v>
      </c>
      <c r="BH34" s="48">
        <v>0</v>
      </c>
      <c r="BI34" s="49">
        <v>0</v>
      </c>
      <c r="BJ34" s="48">
        <v>17</v>
      </c>
      <c r="BK34" s="49">
        <v>89.47368421052632</v>
      </c>
      <c r="BL34" s="48">
        <v>19</v>
      </c>
    </row>
    <row r="35" spans="1:64" ht="15">
      <c r="A35" s="64" t="s">
        <v>243</v>
      </c>
      <c r="B35" s="64" t="s">
        <v>243</v>
      </c>
      <c r="C35" s="65"/>
      <c r="D35" s="66"/>
      <c r="E35" s="67"/>
      <c r="F35" s="68"/>
      <c r="G35" s="65"/>
      <c r="H35" s="69"/>
      <c r="I35" s="70"/>
      <c r="J35" s="70"/>
      <c r="K35" s="34" t="s">
        <v>65</v>
      </c>
      <c r="L35" s="77">
        <v>38</v>
      </c>
      <c r="M35" s="77"/>
      <c r="N35" s="72"/>
      <c r="O35" s="79" t="s">
        <v>176</v>
      </c>
      <c r="P35" s="81">
        <v>43502.88893518518</v>
      </c>
      <c r="Q35" s="79" t="s">
        <v>421</v>
      </c>
      <c r="R35" s="82" t="s">
        <v>528</v>
      </c>
      <c r="S35" s="79" t="s">
        <v>578</v>
      </c>
      <c r="T35" s="79"/>
      <c r="U35" s="79"/>
      <c r="V35" s="82" t="s">
        <v>694</v>
      </c>
      <c r="W35" s="81">
        <v>43502.88893518518</v>
      </c>
      <c r="X35" s="82" t="s">
        <v>803</v>
      </c>
      <c r="Y35" s="79"/>
      <c r="Z35" s="79"/>
      <c r="AA35" s="85" t="s">
        <v>953</v>
      </c>
      <c r="AB35" s="79"/>
      <c r="AC35" s="79" t="b">
        <v>0</v>
      </c>
      <c r="AD35" s="79">
        <v>0</v>
      </c>
      <c r="AE35" s="85" t="s">
        <v>1092</v>
      </c>
      <c r="AF35" s="79" t="b">
        <v>0</v>
      </c>
      <c r="AG35" s="79" t="s">
        <v>1115</v>
      </c>
      <c r="AH35" s="79"/>
      <c r="AI35" s="85" t="s">
        <v>1092</v>
      </c>
      <c r="AJ35" s="79" t="b">
        <v>0</v>
      </c>
      <c r="AK35" s="79">
        <v>0</v>
      </c>
      <c r="AL35" s="85" t="s">
        <v>1092</v>
      </c>
      <c r="AM35" s="79" t="s">
        <v>1131</v>
      </c>
      <c r="AN35" s="79" t="b">
        <v>0</v>
      </c>
      <c r="AO35" s="85" t="s">
        <v>953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8</v>
      </c>
      <c r="BK35" s="49">
        <v>100</v>
      </c>
      <c r="BL35" s="48">
        <v>8</v>
      </c>
    </row>
    <row r="36" spans="1:64" ht="15">
      <c r="A36" s="64" t="s">
        <v>244</v>
      </c>
      <c r="B36" s="64" t="s">
        <v>346</v>
      </c>
      <c r="C36" s="65"/>
      <c r="D36" s="66"/>
      <c r="E36" s="67"/>
      <c r="F36" s="68"/>
      <c r="G36" s="65"/>
      <c r="H36" s="69"/>
      <c r="I36" s="70"/>
      <c r="J36" s="70"/>
      <c r="K36" s="34" t="s">
        <v>65</v>
      </c>
      <c r="L36" s="77">
        <v>39</v>
      </c>
      <c r="M36" s="77"/>
      <c r="N36" s="72"/>
      <c r="O36" s="79" t="s">
        <v>391</v>
      </c>
      <c r="P36" s="81">
        <v>43501.9294212963</v>
      </c>
      <c r="Q36" s="79" t="s">
        <v>422</v>
      </c>
      <c r="R36" s="82" t="s">
        <v>529</v>
      </c>
      <c r="S36" s="79" t="s">
        <v>579</v>
      </c>
      <c r="T36" s="79" t="s">
        <v>617</v>
      </c>
      <c r="U36" s="79"/>
      <c r="V36" s="82" t="s">
        <v>695</v>
      </c>
      <c r="W36" s="81">
        <v>43501.9294212963</v>
      </c>
      <c r="X36" s="82" t="s">
        <v>804</v>
      </c>
      <c r="Y36" s="79"/>
      <c r="Z36" s="79"/>
      <c r="AA36" s="85" t="s">
        <v>954</v>
      </c>
      <c r="AB36" s="79"/>
      <c r="AC36" s="79" t="b">
        <v>0</v>
      </c>
      <c r="AD36" s="79">
        <v>0</v>
      </c>
      <c r="AE36" s="85" t="s">
        <v>1101</v>
      </c>
      <c r="AF36" s="79" t="b">
        <v>1</v>
      </c>
      <c r="AG36" s="79" t="s">
        <v>1115</v>
      </c>
      <c r="AH36" s="79"/>
      <c r="AI36" s="85" t="s">
        <v>1117</v>
      </c>
      <c r="AJ36" s="79" t="b">
        <v>0</v>
      </c>
      <c r="AK36" s="79">
        <v>0</v>
      </c>
      <c r="AL36" s="85" t="s">
        <v>1092</v>
      </c>
      <c r="AM36" s="79" t="s">
        <v>1126</v>
      </c>
      <c r="AN36" s="79" t="b">
        <v>0</v>
      </c>
      <c r="AO36" s="85" t="s">
        <v>954</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244</v>
      </c>
      <c r="B37" s="64" t="s">
        <v>349</v>
      </c>
      <c r="C37" s="65"/>
      <c r="D37" s="66"/>
      <c r="E37" s="67"/>
      <c r="F37" s="68"/>
      <c r="G37" s="65"/>
      <c r="H37" s="69"/>
      <c r="I37" s="70"/>
      <c r="J37" s="70"/>
      <c r="K37" s="34" t="s">
        <v>65</v>
      </c>
      <c r="L37" s="77">
        <v>42</v>
      </c>
      <c r="M37" s="77"/>
      <c r="N37" s="72"/>
      <c r="O37" s="79" t="s">
        <v>391</v>
      </c>
      <c r="P37" s="81">
        <v>43499.075636574074</v>
      </c>
      <c r="Q37" s="79" t="s">
        <v>423</v>
      </c>
      <c r="R37" s="82" t="s">
        <v>530</v>
      </c>
      <c r="S37" s="79" t="s">
        <v>579</v>
      </c>
      <c r="T37" s="79" t="s">
        <v>618</v>
      </c>
      <c r="U37" s="79"/>
      <c r="V37" s="82" t="s">
        <v>695</v>
      </c>
      <c r="W37" s="81">
        <v>43499.075636574074</v>
      </c>
      <c r="X37" s="82" t="s">
        <v>805</v>
      </c>
      <c r="Y37" s="79"/>
      <c r="Z37" s="79"/>
      <c r="AA37" s="85" t="s">
        <v>955</v>
      </c>
      <c r="AB37" s="79"/>
      <c r="AC37" s="79" t="b">
        <v>0</v>
      </c>
      <c r="AD37" s="79">
        <v>0</v>
      </c>
      <c r="AE37" s="85" t="s">
        <v>1092</v>
      </c>
      <c r="AF37" s="79" t="b">
        <v>1</v>
      </c>
      <c r="AG37" s="79" t="s">
        <v>1115</v>
      </c>
      <c r="AH37" s="79"/>
      <c r="AI37" s="85" t="s">
        <v>1118</v>
      </c>
      <c r="AJ37" s="79" t="b">
        <v>0</v>
      </c>
      <c r="AK37" s="79">
        <v>0</v>
      </c>
      <c r="AL37" s="85" t="s">
        <v>1092</v>
      </c>
      <c r="AM37" s="79" t="s">
        <v>1126</v>
      </c>
      <c r="AN37" s="79" t="b">
        <v>0</v>
      </c>
      <c r="AO37" s="85" t="s">
        <v>955</v>
      </c>
      <c r="AP37" s="79" t="s">
        <v>176</v>
      </c>
      <c r="AQ37" s="79">
        <v>0</v>
      </c>
      <c r="AR37" s="79">
        <v>0</v>
      </c>
      <c r="AS37" s="79"/>
      <c r="AT37" s="79"/>
      <c r="AU37" s="79"/>
      <c r="AV37" s="79"/>
      <c r="AW37" s="79"/>
      <c r="AX37" s="79"/>
      <c r="AY37" s="79"/>
      <c r="AZ37" s="79"/>
      <c r="BA37">
        <v>1</v>
      </c>
      <c r="BB37" s="78" t="str">
        <f>REPLACE(INDEX(GroupVertices[Group],MATCH(Edges24[[#This Row],[Vertex 1]],GroupVertices[Vertex],0)),1,1,"")</f>
        <v>11</v>
      </c>
      <c r="BC37" s="78" t="str">
        <f>REPLACE(INDEX(GroupVertices[Group],MATCH(Edges24[[#This Row],[Vertex 2]],GroupVertices[Vertex],0)),1,1,"")</f>
        <v>11</v>
      </c>
      <c r="BD37" s="48">
        <v>0</v>
      </c>
      <c r="BE37" s="49">
        <v>0</v>
      </c>
      <c r="BF37" s="48">
        <v>4</v>
      </c>
      <c r="BG37" s="49">
        <v>8.695652173913043</v>
      </c>
      <c r="BH37" s="48">
        <v>0</v>
      </c>
      <c r="BI37" s="49">
        <v>0</v>
      </c>
      <c r="BJ37" s="48">
        <v>42</v>
      </c>
      <c r="BK37" s="49">
        <v>91.30434782608695</v>
      </c>
      <c r="BL37" s="48">
        <v>46</v>
      </c>
    </row>
    <row r="38" spans="1:64" ht="15">
      <c r="A38" s="64" t="s">
        <v>244</v>
      </c>
      <c r="B38" s="64" t="s">
        <v>350</v>
      </c>
      <c r="C38" s="65"/>
      <c r="D38" s="66"/>
      <c r="E38" s="67"/>
      <c r="F38" s="68"/>
      <c r="G38" s="65"/>
      <c r="H38" s="69"/>
      <c r="I38" s="70"/>
      <c r="J38" s="70"/>
      <c r="K38" s="34" t="s">
        <v>65</v>
      </c>
      <c r="L38" s="77">
        <v>44</v>
      </c>
      <c r="M38" s="77"/>
      <c r="N38" s="72"/>
      <c r="O38" s="79" t="s">
        <v>392</v>
      </c>
      <c r="P38" s="81">
        <v>43503.119305555556</v>
      </c>
      <c r="Q38" s="79" t="s">
        <v>424</v>
      </c>
      <c r="R38" s="79"/>
      <c r="S38" s="79"/>
      <c r="T38" s="79"/>
      <c r="U38" s="79"/>
      <c r="V38" s="82" t="s">
        <v>695</v>
      </c>
      <c r="W38" s="81">
        <v>43503.119305555556</v>
      </c>
      <c r="X38" s="82" t="s">
        <v>806</v>
      </c>
      <c r="Y38" s="79"/>
      <c r="Z38" s="79"/>
      <c r="AA38" s="85" t="s">
        <v>956</v>
      </c>
      <c r="AB38" s="85" t="s">
        <v>1079</v>
      </c>
      <c r="AC38" s="79" t="b">
        <v>0</v>
      </c>
      <c r="AD38" s="79">
        <v>0</v>
      </c>
      <c r="AE38" s="85" t="s">
        <v>1102</v>
      </c>
      <c r="AF38" s="79" t="b">
        <v>0</v>
      </c>
      <c r="AG38" s="79" t="s">
        <v>1115</v>
      </c>
      <c r="AH38" s="79"/>
      <c r="AI38" s="85" t="s">
        <v>1092</v>
      </c>
      <c r="AJ38" s="79" t="b">
        <v>0</v>
      </c>
      <c r="AK38" s="79">
        <v>0</v>
      </c>
      <c r="AL38" s="85" t="s">
        <v>1092</v>
      </c>
      <c r="AM38" s="79" t="s">
        <v>1126</v>
      </c>
      <c r="AN38" s="79" t="b">
        <v>0</v>
      </c>
      <c r="AO38" s="85" t="s">
        <v>1079</v>
      </c>
      <c r="AP38" s="79" t="s">
        <v>176</v>
      </c>
      <c r="AQ38" s="79">
        <v>0</v>
      </c>
      <c r="AR38" s="79">
        <v>0</v>
      </c>
      <c r="AS38" s="79"/>
      <c r="AT38" s="79"/>
      <c r="AU38" s="79"/>
      <c r="AV38" s="79"/>
      <c r="AW38" s="79"/>
      <c r="AX38" s="79"/>
      <c r="AY38" s="79"/>
      <c r="AZ38" s="79"/>
      <c r="BA38">
        <v>1</v>
      </c>
      <c r="BB38" s="78" t="str">
        <f>REPLACE(INDEX(GroupVertices[Group],MATCH(Edges24[[#This Row],[Vertex 1]],GroupVertices[Vertex],0)),1,1,"")</f>
        <v>11</v>
      </c>
      <c r="BC38" s="78" t="str">
        <f>REPLACE(INDEX(GroupVertices[Group],MATCH(Edges24[[#This Row],[Vertex 2]],GroupVertices[Vertex],0)),1,1,"")</f>
        <v>11</v>
      </c>
      <c r="BD38" s="48">
        <v>5</v>
      </c>
      <c r="BE38" s="49">
        <v>20.833333333333332</v>
      </c>
      <c r="BF38" s="48">
        <v>0</v>
      </c>
      <c r="BG38" s="49">
        <v>0</v>
      </c>
      <c r="BH38" s="48">
        <v>0</v>
      </c>
      <c r="BI38" s="49">
        <v>0</v>
      </c>
      <c r="BJ38" s="48">
        <v>19</v>
      </c>
      <c r="BK38" s="49">
        <v>79.16666666666667</v>
      </c>
      <c r="BL38" s="48">
        <v>24</v>
      </c>
    </row>
    <row r="39" spans="1:64" ht="15">
      <c r="A39" s="64" t="s">
        <v>244</v>
      </c>
      <c r="B39" s="64" t="s">
        <v>244</v>
      </c>
      <c r="C39" s="65"/>
      <c r="D39" s="66"/>
      <c r="E39" s="67"/>
      <c r="F39" s="68"/>
      <c r="G39" s="65"/>
      <c r="H39" s="69"/>
      <c r="I39" s="70"/>
      <c r="J39" s="70"/>
      <c r="K39" s="34" t="s">
        <v>65</v>
      </c>
      <c r="L39" s="77">
        <v>45</v>
      </c>
      <c r="M39" s="77"/>
      <c r="N39" s="72"/>
      <c r="O39" s="79" t="s">
        <v>176</v>
      </c>
      <c r="P39" s="81">
        <v>43503.114803240744</v>
      </c>
      <c r="Q39" s="79" t="s">
        <v>425</v>
      </c>
      <c r="R39" s="82" t="s">
        <v>531</v>
      </c>
      <c r="S39" s="79" t="s">
        <v>579</v>
      </c>
      <c r="T39" s="79" t="s">
        <v>619</v>
      </c>
      <c r="U39" s="79"/>
      <c r="V39" s="82" t="s">
        <v>695</v>
      </c>
      <c r="W39" s="81">
        <v>43503.114803240744</v>
      </c>
      <c r="X39" s="82" t="s">
        <v>807</v>
      </c>
      <c r="Y39" s="79"/>
      <c r="Z39" s="79"/>
      <c r="AA39" s="85" t="s">
        <v>957</v>
      </c>
      <c r="AB39" s="79"/>
      <c r="AC39" s="79" t="b">
        <v>0</v>
      </c>
      <c r="AD39" s="79">
        <v>2</v>
      </c>
      <c r="AE39" s="85" t="s">
        <v>1092</v>
      </c>
      <c r="AF39" s="79" t="b">
        <v>1</v>
      </c>
      <c r="AG39" s="79" t="s">
        <v>1115</v>
      </c>
      <c r="AH39" s="79"/>
      <c r="AI39" s="85" t="s">
        <v>1119</v>
      </c>
      <c r="AJ39" s="79" t="b">
        <v>0</v>
      </c>
      <c r="AK39" s="79">
        <v>0</v>
      </c>
      <c r="AL39" s="85" t="s">
        <v>1092</v>
      </c>
      <c r="AM39" s="79" t="s">
        <v>1126</v>
      </c>
      <c r="AN39" s="79" t="b">
        <v>0</v>
      </c>
      <c r="AO39" s="85" t="s">
        <v>957</v>
      </c>
      <c r="AP39" s="79" t="s">
        <v>176</v>
      </c>
      <c r="AQ39" s="79">
        <v>0</v>
      </c>
      <c r="AR39" s="79">
        <v>0</v>
      </c>
      <c r="AS39" s="79"/>
      <c r="AT39" s="79"/>
      <c r="AU39" s="79"/>
      <c r="AV39" s="79"/>
      <c r="AW39" s="79"/>
      <c r="AX39" s="79"/>
      <c r="AY39" s="79"/>
      <c r="AZ39" s="79"/>
      <c r="BA39">
        <v>1</v>
      </c>
      <c r="BB39" s="78" t="str">
        <f>REPLACE(INDEX(GroupVertices[Group],MATCH(Edges24[[#This Row],[Vertex 1]],GroupVertices[Vertex],0)),1,1,"")</f>
        <v>11</v>
      </c>
      <c r="BC39" s="78" t="str">
        <f>REPLACE(INDEX(GroupVertices[Group],MATCH(Edges24[[#This Row],[Vertex 2]],GroupVertices[Vertex],0)),1,1,"")</f>
        <v>11</v>
      </c>
      <c r="BD39" s="48">
        <v>1</v>
      </c>
      <c r="BE39" s="49">
        <v>3.5714285714285716</v>
      </c>
      <c r="BF39" s="48">
        <v>0</v>
      </c>
      <c r="BG39" s="49">
        <v>0</v>
      </c>
      <c r="BH39" s="48">
        <v>0</v>
      </c>
      <c r="BI39" s="49">
        <v>0</v>
      </c>
      <c r="BJ39" s="48">
        <v>27</v>
      </c>
      <c r="BK39" s="49">
        <v>96.42857142857143</v>
      </c>
      <c r="BL39" s="48">
        <v>28</v>
      </c>
    </row>
    <row r="40" spans="1:64" ht="15">
      <c r="A40" s="64" t="s">
        <v>245</v>
      </c>
      <c r="B40" s="64" t="s">
        <v>245</v>
      </c>
      <c r="C40" s="65"/>
      <c r="D40" s="66"/>
      <c r="E40" s="67"/>
      <c r="F40" s="68"/>
      <c r="G40" s="65"/>
      <c r="H40" s="69"/>
      <c r="I40" s="70"/>
      <c r="J40" s="70"/>
      <c r="K40" s="34" t="s">
        <v>65</v>
      </c>
      <c r="L40" s="77">
        <v>46</v>
      </c>
      <c r="M40" s="77"/>
      <c r="N40" s="72"/>
      <c r="O40" s="79" t="s">
        <v>176</v>
      </c>
      <c r="P40" s="81">
        <v>43502.671215277776</v>
      </c>
      <c r="Q40" s="79" t="s">
        <v>426</v>
      </c>
      <c r="R40" s="82" t="s">
        <v>532</v>
      </c>
      <c r="S40" s="79" t="s">
        <v>577</v>
      </c>
      <c r="T40" s="79"/>
      <c r="U40" s="79"/>
      <c r="V40" s="82" t="s">
        <v>696</v>
      </c>
      <c r="W40" s="81">
        <v>43502.671215277776</v>
      </c>
      <c r="X40" s="82" t="s">
        <v>808</v>
      </c>
      <c r="Y40" s="79"/>
      <c r="Z40" s="79"/>
      <c r="AA40" s="85" t="s">
        <v>958</v>
      </c>
      <c r="AB40" s="79"/>
      <c r="AC40" s="79" t="b">
        <v>0</v>
      </c>
      <c r="AD40" s="79">
        <v>3</v>
      </c>
      <c r="AE40" s="85" t="s">
        <v>1092</v>
      </c>
      <c r="AF40" s="79" t="b">
        <v>0</v>
      </c>
      <c r="AG40" s="79" t="s">
        <v>1115</v>
      </c>
      <c r="AH40" s="79"/>
      <c r="AI40" s="85" t="s">
        <v>1092</v>
      </c>
      <c r="AJ40" s="79" t="b">
        <v>0</v>
      </c>
      <c r="AK40" s="79">
        <v>3</v>
      </c>
      <c r="AL40" s="85" t="s">
        <v>1092</v>
      </c>
      <c r="AM40" s="79" t="s">
        <v>1127</v>
      </c>
      <c r="AN40" s="79" t="b">
        <v>0</v>
      </c>
      <c r="AO40" s="85" t="s">
        <v>958</v>
      </c>
      <c r="AP40" s="79" t="s">
        <v>176</v>
      </c>
      <c r="AQ40" s="79">
        <v>0</v>
      </c>
      <c r="AR40" s="79">
        <v>0</v>
      </c>
      <c r="AS40" s="79"/>
      <c r="AT40" s="79"/>
      <c r="AU40" s="79"/>
      <c r="AV40" s="79"/>
      <c r="AW40" s="79"/>
      <c r="AX40" s="79"/>
      <c r="AY40" s="79"/>
      <c r="AZ40" s="79"/>
      <c r="BA40">
        <v>1</v>
      </c>
      <c r="BB40" s="78" t="str">
        <f>REPLACE(INDEX(GroupVertices[Group],MATCH(Edges24[[#This Row],[Vertex 1]],GroupVertices[Vertex],0)),1,1,"")</f>
        <v>14</v>
      </c>
      <c r="BC40" s="78" t="str">
        <f>REPLACE(INDEX(GroupVertices[Group],MATCH(Edges24[[#This Row],[Vertex 2]],GroupVertices[Vertex],0)),1,1,"")</f>
        <v>14</v>
      </c>
      <c r="BD40" s="48">
        <v>2</v>
      </c>
      <c r="BE40" s="49">
        <v>11.764705882352942</v>
      </c>
      <c r="BF40" s="48">
        <v>0</v>
      </c>
      <c r="BG40" s="49">
        <v>0</v>
      </c>
      <c r="BH40" s="48">
        <v>0</v>
      </c>
      <c r="BI40" s="49">
        <v>0</v>
      </c>
      <c r="BJ40" s="48">
        <v>15</v>
      </c>
      <c r="BK40" s="49">
        <v>88.23529411764706</v>
      </c>
      <c r="BL40" s="48">
        <v>17</v>
      </c>
    </row>
    <row r="41" spans="1:64" ht="15">
      <c r="A41" s="64" t="s">
        <v>246</v>
      </c>
      <c r="B41" s="64" t="s">
        <v>245</v>
      </c>
      <c r="C41" s="65"/>
      <c r="D41" s="66"/>
      <c r="E41" s="67"/>
      <c r="F41" s="68"/>
      <c r="G41" s="65"/>
      <c r="H41" s="69"/>
      <c r="I41" s="70"/>
      <c r="J41" s="70"/>
      <c r="K41" s="34" t="s">
        <v>65</v>
      </c>
      <c r="L41" s="77">
        <v>47</v>
      </c>
      <c r="M41" s="77"/>
      <c r="N41" s="72"/>
      <c r="O41" s="79" t="s">
        <v>391</v>
      </c>
      <c r="P41" s="81">
        <v>43503.20434027778</v>
      </c>
      <c r="Q41" s="79" t="s">
        <v>416</v>
      </c>
      <c r="R41" s="79"/>
      <c r="S41" s="79"/>
      <c r="T41" s="79"/>
      <c r="U41" s="79"/>
      <c r="V41" s="82" t="s">
        <v>697</v>
      </c>
      <c r="W41" s="81">
        <v>43503.20434027778</v>
      </c>
      <c r="X41" s="82" t="s">
        <v>809</v>
      </c>
      <c r="Y41" s="79"/>
      <c r="Z41" s="79"/>
      <c r="AA41" s="85" t="s">
        <v>959</v>
      </c>
      <c r="AB41" s="79"/>
      <c r="AC41" s="79" t="b">
        <v>0</v>
      </c>
      <c r="AD41" s="79">
        <v>0</v>
      </c>
      <c r="AE41" s="85" t="s">
        <v>1092</v>
      </c>
      <c r="AF41" s="79" t="b">
        <v>0</v>
      </c>
      <c r="AG41" s="79" t="s">
        <v>1115</v>
      </c>
      <c r="AH41" s="79"/>
      <c r="AI41" s="85" t="s">
        <v>1092</v>
      </c>
      <c r="AJ41" s="79" t="b">
        <v>0</v>
      </c>
      <c r="AK41" s="79">
        <v>3</v>
      </c>
      <c r="AL41" s="85" t="s">
        <v>958</v>
      </c>
      <c r="AM41" s="79" t="s">
        <v>1124</v>
      </c>
      <c r="AN41" s="79" t="b">
        <v>0</v>
      </c>
      <c r="AO41" s="85" t="s">
        <v>958</v>
      </c>
      <c r="AP41" s="79" t="s">
        <v>176</v>
      </c>
      <c r="AQ41" s="79">
        <v>0</v>
      </c>
      <c r="AR41" s="79">
        <v>0</v>
      </c>
      <c r="AS41" s="79"/>
      <c r="AT41" s="79"/>
      <c r="AU41" s="79"/>
      <c r="AV41" s="79"/>
      <c r="AW41" s="79"/>
      <c r="AX41" s="79"/>
      <c r="AY41" s="79"/>
      <c r="AZ41" s="79"/>
      <c r="BA41">
        <v>1</v>
      </c>
      <c r="BB41" s="78" t="str">
        <f>REPLACE(INDEX(GroupVertices[Group],MATCH(Edges24[[#This Row],[Vertex 1]],GroupVertices[Vertex],0)),1,1,"")</f>
        <v>14</v>
      </c>
      <c r="BC41" s="78" t="str">
        <f>REPLACE(INDEX(GroupVertices[Group],MATCH(Edges24[[#This Row],[Vertex 2]],GroupVertices[Vertex],0)),1,1,"")</f>
        <v>14</v>
      </c>
      <c r="BD41" s="48">
        <v>2</v>
      </c>
      <c r="BE41" s="49">
        <v>10.526315789473685</v>
      </c>
      <c r="BF41" s="48">
        <v>0</v>
      </c>
      <c r="BG41" s="49">
        <v>0</v>
      </c>
      <c r="BH41" s="48">
        <v>0</v>
      </c>
      <c r="BI41" s="49">
        <v>0</v>
      </c>
      <c r="BJ41" s="48">
        <v>17</v>
      </c>
      <c r="BK41" s="49">
        <v>89.47368421052632</v>
      </c>
      <c r="BL41" s="48">
        <v>19</v>
      </c>
    </row>
    <row r="42" spans="1:64" ht="15">
      <c r="A42" s="64" t="s">
        <v>247</v>
      </c>
      <c r="B42" s="64" t="s">
        <v>247</v>
      </c>
      <c r="C42" s="65"/>
      <c r="D42" s="66"/>
      <c r="E42" s="67"/>
      <c r="F42" s="68"/>
      <c r="G42" s="65"/>
      <c r="H42" s="69"/>
      <c r="I42" s="70"/>
      <c r="J42" s="70"/>
      <c r="K42" s="34" t="s">
        <v>65</v>
      </c>
      <c r="L42" s="77">
        <v>48</v>
      </c>
      <c r="M42" s="77"/>
      <c r="N42" s="72"/>
      <c r="O42" s="79" t="s">
        <v>176</v>
      </c>
      <c r="P42" s="81">
        <v>43503.04409722222</v>
      </c>
      <c r="Q42" s="79" t="s">
        <v>427</v>
      </c>
      <c r="R42" s="79"/>
      <c r="S42" s="79"/>
      <c r="T42" s="79" t="s">
        <v>620</v>
      </c>
      <c r="U42" s="82" t="s">
        <v>645</v>
      </c>
      <c r="V42" s="82" t="s">
        <v>645</v>
      </c>
      <c r="W42" s="81">
        <v>43503.04409722222</v>
      </c>
      <c r="X42" s="82" t="s">
        <v>810</v>
      </c>
      <c r="Y42" s="79"/>
      <c r="Z42" s="79"/>
      <c r="AA42" s="85" t="s">
        <v>960</v>
      </c>
      <c r="AB42" s="79"/>
      <c r="AC42" s="79" t="b">
        <v>0</v>
      </c>
      <c r="AD42" s="79">
        <v>6</v>
      </c>
      <c r="AE42" s="85" t="s">
        <v>1092</v>
      </c>
      <c r="AF42" s="79" t="b">
        <v>0</v>
      </c>
      <c r="AG42" s="79" t="s">
        <v>1115</v>
      </c>
      <c r="AH42" s="79"/>
      <c r="AI42" s="85" t="s">
        <v>1092</v>
      </c>
      <c r="AJ42" s="79" t="b">
        <v>0</v>
      </c>
      <c r="AK42" s="79">
        <v>1</v>
      </c>
      <c r="AL42" s="85" t="s">
        <v>1092</v>
      </c>
      <c r="AM42" s="79" t="s">
        <v>1123</v>
      </c>
      <c r="AN42" s="79" t="b">
        <v>0</v>
      </c>
      <c r="AO42" s="85" t="s">
        <v>960</v>
      </c>
      <c r="AP42" s="79" t="s">
        <v>176</v>
      </c>
      <c r="AQ42" s="79">
        <v>0</v>
      </c>
      <c r="AR42" s="79">
        <v>0</v>
      </c>
      <c r="AS42" s="79"/>
      <c r="AT42" s="79"/>
      <c r="AU42" s="79"/>
      <c r="AV42" s="79"/>
      <c r="AW42" s="79"/>
      <c r="AX42" s="79"/>
      <c r="AY42" s="79"/>
      <c r="AZ42" s="79"/>
      <c r="BA42">
        <v>1</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36</v>
      </c>
      <c r="BK42" s="49">
        <v>100</v>
      </c>
      <c r="BL42" s="48">
        <v>36</v>
      </c>
    </row>
    <row r="43" spans="1:64" ht="15">
      <c r="A43" s="64" t="s">
        <v>248</v>
      </c>
      <c r="B43" s="64" t="s">
        <v>247</v>
      </c>
      <c r="C43" s="65"/>
      <c r="D43" s="66"/>
      <c r="E43" s="67"/>
      <c r="F43" s="68"/>
      <c r="G43" s="65"/>
      <c r="H43" s="69"/>
      <c r="I43" s="70"/>
      <c r="J43" s="70"/>
      <c r="K43" s="34" t="s">
        <v>65</v>
      </c>
      <c r="L43" s="77">
        <v>49</v>
      </c>
      <c r="M43" s="77"/>
      <c r="N43" s="72"/>
      <c r="O43" s="79" t="s">
        <v>391</v>
      </c>
      <c r="P43" s="81">
        <v>43503.57267361111</v>
      </c>
      <c r="Q43" s="79" t="s">
        <v>428</v>
      </c>
      <c r="R43" s="79"/>
      <c r="S43" s="79"/>
      <c r="T43" s="79" t="s">
        <v>621</v>
      </c>
      <c r="U43" s="79"/>
      <c r="V43" s="82" t="s">
        <v>698</v>
      </c>
      <c r="W43" s="81">
        <v>43503.57267361111</v>
      </c>
      <c r="X43" s="82" t="s">
        <v>811</v>
      </c>
      <c r="Y43" s="79"/>
      <c r="Z43" s="79"/>
      <c r="AA43" s="85" t="s">
        <v>961</v>
      </c>
      <c r="AB43" s="79"/>
      <c r="AC43" s="79" t="b">
        <v>0</v>
      </c>
      <c r="AD43" s="79">
        <v>0</v>
      </c>
      <c r="AE43" s="85" t="s">
        <v>1092</v>
      </c>
      <c r="AF43" s="79" t="b">
        <v>0</v>
      </c>
      <c r="AG43" s="79" t="s">
        <v>1115</v>
      </c>
      <c r="AH43" s="79"/>
      <c r="AI43" s="85" t="s">
        <v>1092</v>
      </c>
      <c r="AJ43" s="79" t="b">
        <v>0</v>
      </c>
      <c r="AK43" s="79">
        <v>1</v>
      </c>
      <c r="AL43" s="85" t="s">
        <v>960</v>
      </c>
      <c r="AM43" s="79" t="s">
        <v>1123</v>
      </c>
      <c r="AN43" s="79" t="b">
        <v>0</v>
      </c>
      <c r="AO43" s="85" t="s">
        <v>960</v>
      </c>
      <c r="AP43" s="79" t="s">
        <v>176</v>
      </c>
      <c r="AQ43" s="79">
        <v>0</v>
      </c>
      <c r="AR43" s="79">
        <v>0</v>
      </c>
      <c r="AS43" s="79"/>
      <c r="AT43" s="79"/>
      <c r="AU43" s="79"/>
      <c r="AV43" s="79"/>
      <c r="AW43" s="79"/>
      <c r="AX43" s="79"/>
      <c r="AY43" s="79"/>
      <c r="AZ43" s="79"/>
      <c r="BA43">
        <v>1</v>
      </c>
      <c r="BB43" s="78" t="str">
        <f>REPLACE(INDEX(GroupVertices[Group],MATCH(Edges24[[#This Row],[Vertex 1]],GroupVertices[Vertex],0)),1,1,"")</f>
        <v>27</v>
      </c>
      <c r="BC43" s="78" t="str">
        <f>REPLACE(INDEX(GroupVertices[Group],MATCH(Edges24[[#This Row],[Vertex 2]],GroupVertices[Vertex],0)),1,1,"")</f>
        <v>27</v>
      </c>
      <c r="BD43" s="48">
        <v>0</v>
      </c>
      <c r="BE43" s="49">
        <v>0</v>
      </c>
      <c r="BF43" s="48">
        <v>0</v>
      </c>
      <c r="BG43" s="49">
        <v>0</v>
      </c>
      <c r="BH43" s="48">
        <v>0</v>
      </c>
      <c r="BI43" s="49">
        <v>0</v>
      </c>
      <c r="BJ43" s="48">
        <v>22</v>
      </c>
      <c r="BK43" s="49">
        <v>100</v>
      </c>
      <c r="BL43" s="48">
        <v>22</v>
      </c>
    </row>
    <row r="44" spans="1:64" ht="15">
      <c r="A44" s="64" t="s">
        <v>249</v>
      </c>
      <c r="B44" s="64" t="s">
        <v>249</v>
      </c>
      <c r="C44" s="65"/>
      <c r="D44" s="66"/>
      <c r="E44" s="67"/>
      <c r="F44" s="68"/>
      <c r="G44" s="65"/>
      <c r="H44" s="69"/>
      <c r="I44" s="70"/>
      <c r="J44" s="70"/>
      <c r="K44" s="34" t="s">
        <v>65</v>
      </c>
      <c r="L44" s="77">
        <v>50</v>
      </c>
      <c r="M44" s="77"/>
      <c r="N44" s="72"/>
      <c r="O44" s="79" t="s">
        <v>176</v>
      </c>
      <c r="P44" s="81">
        <v>43503.694189814814</v>
      </c>
      <c r="Q44" s="79" t="s">
        <v>429</v>
      </c>
      <c r="R44" s="82" t="s">
        <v>533</v>
      </c>
      <c r="S44" s="79" t="s">
        <v>580</v>
      </c>
      <c r="T44" s="79" t="s">
        <v>622</v>
      </c>
      <c r="U44" s="82" t="s">
        <v>646</v>
      </c>
      <c r="V44" s="82" t="s">
        <v>646</v>
      </c>
      <c r="W44" s="81">
        <v>43503.694189814814</v>
      </c>
      <c r="X44" s="82" t="s">
        <v>812</v>
      </c>
      <c r="Y44" s="79"/>
      <c r="Z44" s="79"/>
      <c r="AA44" s="85" t="s">
        <v>962</v>
      </c>
      <c r="AB44" s="79"/>
      <c r="AC44" s="79" t="b">
        <v>0</v>
      </c>
      <c r="AD44" s="79">
        <v>0</v>
      </c>
      <c r="AE44" s="85" t="s">
        <v>1092</v>
      </c>
      <c r="AF44" s="79" t="b">
        <v>0</v>
      </c>
      <c r="AG44" s="79" t="s">
        <v>1115</v>
      </c>
      <c r="AH44" s="79"/>
      <c r="AI44" s="85" t="s">
        <v>1092</v>
      </c>
      <c r="AJ44" s="79" t="b">
        <v>0</v>
      </c>
      <c r="AK44" s="79">
        <v>0</v>
      </c>
      <c r="AL44" s="85" t="s">
        <v>1092</v>
      </c>
      <c r="AM44" s="79" t="s">
        <v>1126</v>
      </c>
      <c r="AN44" s="79" t="b">
        <v>0</v>
      </c>
      <c r="AO44" s="85" t="s">
        <v>962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2.2222222222222223</v>
      </c>
      <c r="BH44" s="48">
        <v>0</v>
      </c>
      <c r="BI44" s="49">
        <v>0</v>
      </c>
      <c r="BJ44" s="48">
        <v>44</v>
      </c>
      <c r="BK44" s="49">
        <v>97.77777777777777</v>
      </c>
      <c r="BL44" s="48">
        <v>45</v>
      </c>
    </row>
    <row r="45" spans="1:64" ht="15">
      <c r="A45" s="64" t="s">
        <v>250</v>
      </c>
      <c r="B45" s="64" t="s">
        <v>250</v>
      </c>
      <c r="C45" s="65"/>
      <c r="D45" s="66"/>
      <c r="E45" s="67"/>
      <c r="F45" s="68"/>
      <c r="G45" s="65"/>
      <c r="H45" s="69"/>
      <c r="I45" s="70"/>
      <c r="J45" s="70"/>
      <c r="K45" s="34" t="s">
        <v>65</v>
      </c>
      <c r="L45" s="77">
        <v>51</v>
      </c>
      <c r="M45" s="77"/>
      <c r="N45" s="72"/>
      <c r="O45" s="79" t="s">
        <v>176</v>
      </c>
      <c r="P45" s="81">
        <v>43503.74329861111</v>
      </c>
      <c r="Q45" s="79" t="s">
        <v>430</v>
      </c>
      <c r="R45" s="82" t="s">
        <v>534</v>
      </c>
      <c r="S45" s="79" t="s">
        <v>581</v>
      </c>
      <c r="T45" s="79" t="s">
        <v>623</v>
      </c>
      <c r="U45" s="79"/>
      <c r="V45" s="82" t="s">
        <v>699</v>
      </c>
      <c r="W45" s="81">
        <v>43503.74329861111</v>
      </c>
      <c r="X45" s="82" t="s">
        <v>813</v>
      </c>
      <c r="Y45" s="79"/>
      <c r="Z45" s="79"/>
      <c r="AA45" s="85" t="s">
        <v>963</v>
      </c>
      <c r="AB45" s="79"/>
      <c r="AC45" s="79" t="b">
        <v>0</v>
      </c>
      <c r="AD45" s="79">
        <v>1</v>
      </c>
      <c r="AE45" s="85" t="s">
        <v>1092</v>
      </c>
      <c r="AF45" s="79" t="b">
        <v>0</v>
      </c>
      <c r="AG45" s="79" t="s">
        <v>1115</v>
      </c>
      <c r="AH45" s="79"/>
      <c r="AI45" s="85" t="s">
        <v>1092</v>
      </c>
      <c r="AJ45" s="79" t="b">
        <v>0</v>
      </c>
      <c r="AK45" s="79">
        <v>0</v>
      </c>
      <c r="AL45" s="85" t="s">
        <v>1092</v>
      </c>
      <c r="AM45" s="79" t="s">
        <v>1123</v>
      </c>
      <c r="AN45" s="79" t="b">
        <v>0</v>
      </c>
      <c r="AO45" s="85" t="s">
        <v>963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9.090909090909092</v>
      </c>
      <c r="BF45" s="48">
        <v>0</v>
      </c>
      <c r="BG45" s="49">
        <v>0</v>
      </c>
      <c r="BH45" s="48">
        <v>0</v>
      </c>
      <c r="BI45" s="49">
        <v>0</v>
      </c>
      <c r="BJ45" s="48">
        <v>10</v>
      </c>
      <c r="BK45" s="49">
        <v>90.9090909090909</v>
      </c>
      <c r="BL45" s="48">
        <v>11</v>
      </c>
    </row>
    <row r="46" spans="1:64" ht="15">
      <c r="A46" s="64" t="s">
        <v>251</v>
      </c>
      <c r="B46" s="64" t="s">
        <v>262</v>
      </c>
      <c r="C46" s="65"/>
      <c r="D46" s="66"/>
      <c r="E46" s="67"/>
      <c r="F46" s="68"/>
      <c r="G46" s="65"/>
      <c r="H46" s="69"/>
      <c r="I46" s="70"/>
      <c r="J46" s="70"/>
      <c r="K46" s="34" t="s">
        <v>65</v>
      </c>
      <c r="L46" s="77">
        <v>52</v>
      </c>
      <c r="M46" s="77"/>
      <c r="N46" s="72"/>
      <c r="O46" s="79" t="s">
        <v>391</v>
      </c>
      <c r="P46" s="81">
        <v>43503.80237268518</v>
      </c>
      <c r="Q46" s="79" t="s">
        <v>431</v>
      </c>
      <c r="R46" s="79"/>
      <c r="S46" s="79"/>
      <c r="T46" s="79"/>
      <c r="U46" s="79"/>
      <c r="V46" s="82" t="s">
        <v>700</v>
      </c>
      <c r="W46" s="81">
        <v>43503.80237268518</v>
      </c>
      <c r="X46" s="82" t="s">
        <v>814</v>
      </c>
      <c r="Y46" s="79"/>
      <c r="Z46" s="79"/>
      <c r="AA46" s="85" t="s">
        <v>964</v>
      </c>
      <c r="AB46" s="79"/>
      <c r="AC46" s="79" t="b">
        <v>0</v>
      </c>
      <c r="AD46" s="79">
        <v>0</v>
      </c>
      <c r="AE46" s="85" t="s">
        <v>1092</v>
      </c>
      <c r="AF46" s="79" t="b">
        <v>0</v>
      </c>
      <c r="AG46" s="79" t="s">
        <v>1115</v>
      </c>
      <c r="AH46" s="79"/>
      <c r="AI46" s="85" t="s">
        <v>1092</v>
      </c>
      <c r="AJ46" s="79" t="b">
        <v>0</v>
      </c>
      <c r="AK46" s="79">
        <v>482</v>
      </c>
      <c r="AL46" s="85" t="s">
        <v>975</v>
      </c>
      <c r="AM46" s="79" t="s">
        <v>1126</v>
      </c>
      <c r="AN46" s="79" t="b">
        <v>0</v>
      </c>
      <c r="AO46" s="85" t="s">
        <v>975</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v>0</v>
      </c>
      <c r="BE46" s="49">
        <v>0</v>
      </c>
      <c r="BF46" s="48">
        <v>1</v>
      </c>
      <c r="BG46" s="49">
        <v>4.166666666666667</v>
      </c>
      <c r="BH46" s="48">
        <v>0</v>
      </c>
      <c r="BI46" s="49">
        <v>0</v>
      </c>
      <c r="BJ46" s="48">
        <v>23</v>
      </c>
      <c r="BK46" s="49">
        <v>95.83333333333333</v>
      </c>
      <c r="BL46" s="48">
        <v>24</v>
      </c>
    </row>
    <row r="47" spans="1:64" ht="15">
      <c r="A47" s="64" t="s">
        <v>252</v>
      </c>
      <c r="B47" s="64" t="s">
        <v>351</v>
      </c>
      <c r="C47" s="65"/>
      <c r="D47" s="66"/>
      <c r="E47" s="67"/>
      <c r="F47" s="68"/>
      <c r="G47" s="65"/>
      <c r="H47" s="69"/>
      <c r="I47" s="70"/>
      <c r="J47" s="70"/>
      <c r="K47" s="34" t="s">
        <v>65</v>
      </c>
      <c r="L47" s="77">
        <v>53</v>
      </c>
      <c r="M47" s="77"/>
      <c r="N47" s="72"/>
      <c r="O47" s="79" t="s">
        <v>391</v>
      </c>
      <c r="P47" s="81">
        <v>43504.10621527778</v>
      </c>
      <c r="Q47" s="79" t="s">
        <v>432</v>
      </c>
      <c r="R47" s="79"/>
      <c r="S47" s="79"/>
      <c r="T47" s="79" t="s">
        <v>610</v>
      </c>
      <c r="U47" s="79"/>
      <c r="V47" s="82" t="s">
        <v>701</v>
      </c>
      <c r="W47" s="81">
        <v>43504.10621527778</v>
      </c>
      <c r="X47" s="82" t="s">
        <v>815</v>
      </c>
      <c r="Y47" s="79"/>
      <c r="Z47" s="79"/>
      <c r="AA47" s="85" t="s">
        <v>965</v>
      </c>
      <c r="AB47" s="79"/>
      <c r="AC47" s="79" t="b">
        <v>0</v>
      </c>
      <c r="AD47" s="79">
        <v>0</v>
      </c>
      <c r="AE47" s="85" t="s">
        <v>1092</v>
      </c>
      <c r="AF47" s="79" t="b">
        <v>0</v>
      </c>
      <c r="AG47" s="79" t="s">
        <v>1115</v>
      </c>
      <c r="AH47" s="79"/>
      <c r="AI47" s="85" t="s">
        <v>1092</v>
      </c>
      <c r="AJ47" s="79" t="b">
        <v>0</v>
      </c>
      <c r="AK47" s="79">
        <v>3</v>
      </c>
      <c r="AL47" s="85" t="s">
        <v>1053</v>
      </c>
      <c r="AM47" s="79" t="s">
        <v>1132</v>
      </c>
      <c r="AN47" s="79" t="b">
        <v>0</v>
      </c>
      <c r="AO47" s="85" t="s">
        <v>1053</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253</v>
      </c>
      <c r="B48" s="64" t="s">
        <v>351</v>
      </c>
      <c r="C48" s="65"/>
      <c r="D48" s="66"/>
      <c r="E48" s="67"/>
      <c r="F48" s="68"/>
      <c r="G48" s="65"/>
      <c r="H48" s="69"/>
      <c r="I48" s="70"/>
      <c r="J48" s="70"/>
      <c r="K48" s="34" t="s">
        <v>65</v>
      </c>
      <c r="L48" s="77">
        <v>56</v>
      </c>
      <c r="M48" s="77"/>
      <c r="N48" s="72"/>
      <c r="O48" s="79" t="s">
        <v>391</v>
      </c>
      <c r="P48" s="81">
        <v>43504.10760416667</v>
      </c>
      <c r="Q48" s="79" t="s">
        <v>432</v>
      </c>
      <c r="R48" s="79"/>
      <c r="S48" s="79"/>
      <c r="T48" s="79" t="s">
        <v>610</v>
      </c>
      <c r="U48" s="79"/>
      <c r="V48" s="82" t="s">
        <v>702</v>
      </c>
      <c r="W48" s="81">
        <v>43504.10760416667</v>
      </c>
      <c r="X48" s="82" t="s">
        <v>816</v>
      </c>
      <c r="Y48" s="79"/>
      <c r="Z48" s="79"/>
      <c r="AA48" s="85" t="s">
        <v>966</v>
      </c>
      <c r="AB48" s="79"/>
      <c r="AC48" s="79" t="b">
        <v>0</v>
      </c>
      <c r="AD48" s="79">
        <v>0</v>
      </c>
      <c r="AE48" s="85" t="s">
        <v>1092</v>
      </c>
      <c r="AF48" s="79" t="b">
        <v>0</v>
      </c>
      <c r="AG48" s="79" t="s">
        <v>1115</v>
      </c>
      <c r="AH48" s="79"/>
      <c r="AI48" s="85" t="s">
        <v>1092</v>
      </c>
      <c r="AJ48" s="79" t="b">
        <v>0</v>
      </c>
      <c r="AK48" s="79">
        <v>3</v>
      </c>
      <c r="AL48" s="85" t="s">
        <v>1053</v>
      </c>
      <c r="AM48" s="79" t="s">
        <v>1132</v>
      </c>
      <c r="AN48" s="79" t="b">
        <v>0</v>
      </c>
      <c r="AO48" s="85" t="s">
        <v>1053</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254</v>
      </c>
      <c r="B49" s="64" t="s">
        <v>351</v>
      </c>
      <c r="C49" s="65"/>
      <c r="D49" s="66"/>
      <c r="E49" s="67"/>
      <c r="F49" s="68"/>
      <c r="G49" s="65"/>
      <c r="H49" s="69"/>
      <c r="I49" s="70"/>
      <c r="J49" s="70"/>
      <c r="K49" s="34" t="s">
        <v>65</v>
      </c>
      <c r="L49" s="77">
        <v>59</v>
      </c>
      <c r="M49" s="77"/>
      <c r="N49" s="72"/>
      <c r="O49" s="79" t="s">
        <v>391</v>
      </c>
      <c r="P49" s="81">
        <v>43504.11210648148</v>
      </c>
      <c r="Q49" s="79" t="s">
        <v>432</v>
      </c>
      <c r="R49" s="79"/>
      <c r="S49" s="79"/>
      <c r="T49" s="79" t="s">
        <v>610</v>
      </c>
      <c r="U49" s="79"/>
      <c r="V49" s="82" t="s">
        <v>703</v>
      </c>
      <c r="W49" s="81">
        <v>43504.11210648148</v>
      </c>
      <c r="X49" s="82" t="s">
        <v>817</v>
      </c>
      <c r="Y49" s="79"/>
      <c r="Z49" s="79"/>
      <c r="AA49" s="85" t="s">
        <v>967</v>
      </c>
      <c r="AB49" s="79"/>
      <c r="AC49" s="79" t="b">
        <v>0</v>
      </c>
      <c r="AD49" s="79">
        <v>0</v>
      </c>
      <c r="AE49" s="85" t="s">
        <v>1092</v>
      </c>
      <c r="AF49" s="79" t="b">
        <v>0</v>
      </c>
      <c r="AG49" s="79" t="s">
        <v>1115</v>
      </c>
      <c r="AH49" s="79"/>
      <c r="AI49" s="85" t="s">
        <v>1092</v>
      </c>
      <c r="AJ49" s="79" t="b">
        <v>0</v>
      </c>
      <c r="AK49" s="79">
        <v>3</v>
      </c>
      <c r="AL49" s="85" t="s">
        <v>1053</v>
      </c>
      <c r="AM49" s="79" t="s">
        <v>1123</v>
      </c>
      <c r="AN49" s="79" t="b">
        <v>0</v>
      </c>
      <c r="AO49" s="85" t="s">
        <v>1053</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c r="BE49" s="49"/>
      <c r="BF49" s="48"/>
      <c r="BG49" s="49"/>
      <c r="BH49" s="48"/>
      <c r="BI49" s="49"/>
      <c r="BJ49" s="48"/>
      <c r="BK49" s="49"/>
      <c r="BL49" s="48"/>
    </row>
    <row r="50" spans="1:64" ht="15">
      <c r="A50" s="64" t="s">
        <v>255</v>
      </c>
      <c r="B50" s="64" t="s">
        <v>255</v>
      </c>
      <c r="C50" s="65"/>
      <c r="D50" s="66"/>
      <c r="E50" s="67"/>
      <c r="F50" s="68"/>
      <c r="G50" s="65"/>
      <c r="H50" s="69"/>
      <c r="I50" s="70"/>
      <c r="J50" s="70"/>
      <c r="K50" s="34" t="s">
        <v>65</v>
      </c>
      <c r="L50" s="77">
        <v>62</v>
      </c>
      <c r="M50" s="77"/>
      <c r="N50" s="72"/>
      <c r="O50" s="79" t="s">
        <v>176</v>
      </c>
      <c r="P50" s="81">
        <v>43504.12810185185</v>
      </c>
      <c r="Q50" s="79" t="s">
        <v>433</v>
      </c>
      <c r="R50" s="82" t="s">
        <v>535</v>
      </c>
      <c r="S50" s="79" t="s">
        <v>582</v>
      </c>
      <c r="T50" s="79"/>
      <c r="U50" s="79"/>
      <c r="V50" s="82" t="s">
        <v>704</v>
      </c>
      <c r="W50" s="81">
        <v>43504.12810185185</v>
      </c>
      <c r="X50" s="82" t="s">
        <v>818</v>
      </c>
      <c r="Y50" s="79"/>
      <c r="Z50" s="79"/>
      <c r="AA50" s="85" t="s">
        <v>968</v>
      </c>
      <c r="AB50" s="79"/>
      <c r="AC50" s="79" t="b">
        <v>0</v>
      </c>
      <c r="AD50" s="79">
        <v>1</v>
      </c>
      <c r="AE50" s="85" t="s">
        <v>1092</v>
      </c>
      <c r="AF50" s="79" t="b">
        <v>0</v>
      </c>
      <c r="AG50" s="79" t="s">
        <v>1115</v>
      </c>
      <c r="AH50" s="79"/>
      <c r="AI50" s="85" t="s">
        <v>1092</v>
      </c>
      <c r="AJ50" s="79" t="b">
        <v>0</v>
      </c>
      <c r="AK50" s="79">
        <v>1</v>
      </c>
      <c r="AL50" s="85" t="s">
        <v>1092</v>
      </c>
      <c r="AM50" s="79" t="s">
        <v>1126</v>
      </c>
      <c r="AN50" s="79" t="b">
        <v>0</v>
      </c>
      <c r="AO50" s="85" t="s">
        <v>968</v>
      </c>
      <c r="AP50" s="79" t="s">
        <v>176</v>
      </c>
      <c r="AQ50" s="79">
        <v>0</v>
      </c>
      <c r="AR50" s="79">
        <v>0</v>
      </c>
      <c r="AS50" s="79"/>
      <c r="AT50" s="79"/>
      <c r="AU50" s="79"/>
      <c r="AV50" s="79"/>
      <c r="AW50" s="79"/>
      <c r="AX50" s="79"/>
      <c r="AY50" s="79"/>
      <c r="AZ50" s="79"/>
      <c r="BA50">
        <v>1</v>
      </c>
      <c r="BB50" s="78" t="str">
        <f>REPLACE(INDEX(GroupVertices[Group],MATCH(Edges24[[#This Row],[Vertex 1]],GroupVertices[Vertex],0)),1,1,"")</f>
        <v>26</v>
      </c>
      <c r="BC50" s="78" t="str">
        <f>REPLACE(INDEX(GroupVertices[Group],MATCH(Edges24[[#This Row],[Vertex 2]],GroupVertices[Vertex],0)),1,1,"")</f>
        <v>26</v>
      </c>
      <c r="BD50" s="48">
        <v>1</v>
      </c>
      <c r="BE50" s="49">
        <v>6.25</v>
      </c>
      <c r="BF50" s="48">
        <v>0</v>
      </c>
      <c r="BG50" s="49">
        <v>0</v>
      </c>
      <c r="BH50" s="48">
        <v>0</v>
      </c>
      <c r="BI50" s="49">
        <v>0</v>
      </c>
      <c r="BJ50" s="48">
        <v>15</v>
      </c>
      <c r="BK50" s="49">
        <v>93.75</v>
      </c>
      <c r="BL50" s="48">
        <v>16</v>
      </c>
    </row>
    <row r="51" spans="1:64" ht="15">
      <c r="A51" s="64" t="s">
        <v>256</v>
      </c>
      <c r="B51" s="64" t="s">
        <v>255</v>
      </c>
      <c r="C51" s="65"/>
      <c r="D51" s="66"/>
      <c r="E51" s="67"/>
      <c r="F51" s="68"/>
      <c r="G51" s="65"/>
      <c r="H51" s="69"/>
      <c r="I51" s="70"/>
      <c r="J51" s="70"/>
      <c r="K51" s="34" t="s">
        <v>65</v>
      </c>
      <c r="L51" s="77">
        <v>63</v>
      </c>
      <c r="M51" s="77"/>
      <c r="N51" s="72"/>
      <c r="O51" s="79" t="s">
        <v>391</v>
      </c>
      <c r="P51" s="81">
        <v>43504.15956018519</v>
      </c>
      <c r="Q51" s="79" t="s">
        <v>434</v>
      </c>
      <c r="R51" s="82" t="s">
        <v>535</v>
      </c>
      <c r="S51" s="79" t="s">
        <v>582</v>
      </c>
      <c r="T51" s="79"/>
      <c r="U51" s="79"/>
      <c r="V51" s="82" t="s">
        <v>705</v>
      </c>
      <c r="W51" s="81">
        <v>43504.15956018519</v>
      </c>
      <c r="X51" s="82" t="s">
        <v>819</v>
      </c>
      <c r="Y51" s="79"/>
      <c r="Z51" s="79"/>
      <c r="AA51" s="85" t="s">
        <v>969</v>
      </c>
      <c r="AB51" s="79"/>
      <c r="AC51" s="79" t="b">
        <v>0</v>
      </c>
      <c r="AD51" s="79">
        <v>0</v>
      </c>
      <c r="AE51" s="85" t="s">
        <v>1092</v>
      </c>
      <c r="AF51" s="79" t="b">
        <v>0</v>
      </c>
      <c r="AG51" s="79" t="s">
        <v>1115</v>
      </c>
      <c r="AH51" s="79"/>
      <c r="AI51" s="85" t="s">
        <v>1092</v>
      </c>
      <c r="AJ51" s="79" t="b">
        <v>0</v>
      </c>
      <c r="AK51" s="79">
        <v>1</v>
      </c>
      <c r="AL51" s="85" t="s">
        <v>968</v>
      </c>
      <c r="AM51" s="79" t="s">
        <v>1124</v>
      </c>
      <c r="AN51" s="79" t="b">
        <v>0</v>
      </c>
      <c r="AO51" s="85" t="s">
        <v>968</v>
      </c>
      <c r="AP51" s="79" t="s">
        <v>176</v>
      </c>
      <c r="AQ51" s="79">
        <v>0</v>
      </c>
      <c r="AR51" s="79">
        <v>0</v>
      </c>
      <c r="AS51" s="79"/>
      <c r="AT51" s="79"/>
      <c r="AU51" s="79"/>
      <c r="AV51" s="79"/>
      <c r="AW51" s="79"/>
      <c r="AX51" s="79"/>
      <c r="AY51" s="79"/>
      <c r="AZ51" s="79"/>
      <c r="BA51">
        <v>1</v>
      </c>
      <c r="BB51" s="78" t="str">
        <f>REPLACE(INDEX(GroupVertices[Group],MATCH(Edges24[[#This Row],[Vertex 1]],GroupVertices[Vertex],0)),1,1,"")</f>
        <v>26</v>
      </c>
      <c r="BC51" s="78" t="str">
        <f>REPLACE(INDEX(GroupVertices[Group],MATCH(Edges24[[#This Row],[Vertex 2]],GroupVertices[Vertex],0)),1,1,"")</f>
        <v>26</v>
      </c>
      <c r="BD51" s="48">
        <v>1</v>
      </c>
      <c r="BE51" s="49">
        <v>5.555555555555555</v>
      </c>
      <c r="BF51" s="48">
        <v>0</v>
      </c>
      <c r="BG51" s="49">
        <v>0</v>
      </c>
      <c r="BH51" s="48">
        <v>0</v>
      </c>
      <c r="BI51" s="49">
        <v>0</v>
      </c>
      <c r="BJ51" s="48">
        <v>17</v>
      </c>
      <c r="BK51" s="49">
        <v>94.44444444444444</v>
      </c>
      <c r="BL51" s="48">
        <v>18</v>
      </c>
    </row>
    <row r="52" spans="1:64" ht="15">
      <c r="A52" s="64" t="s">
        <v>257</v>
      </c>
      <c r="B52" s="64" t="s">
        <v>257</v>
      </c>
      <c r="C52" s="65"/>
      <c r="D52" s="66"/>
      <c r="E52" s="67"/>
      <c r="F52" s="68"/>
      <c r="G52" s="65"/>
      <c r="H52" s="69"/>
      <c r="I52" s="70"/>
      <c r="J52" s="70"/>
      <c r="K52" s="34" t="s">
        <v>65</v>
      </c>
      <c r="L52" s="77">
        <v>64</v>
      </c>
      <c r="M52" s="77"/>
      <c r="N52" s="72"/>
      <c r="O52" s="79" t="s">
        <v>176</v>
      </c>
      <c r="P52" s="81">
        <v>43504.179664351854</v>
      </c>
      <c r="Q52" s="79" t="s">
        <v>435</v>
      </c>
      <c r="R52" s="82" t="s">
        <v>536</v>
      </c>
      <c r="S52" s="79" t="s">
        <v>583</v>
      </c>
      <c r="T52" s="79"/>
      <c r="U52" s="82" t="s">
        <v>647</v>
      </c>
      <c r="V52" s="82" t="s">
        <v>647</v>
      </c>
      <c r="W52" s="81">
        <v>43504.179664351854</v>
      </c>
      <c r="X52" s="82" t="s">
        <v>820</v>
      </c>
      <c r="Y52" s="79"/>
      <c r="Z52" s="79"/>
      <c r="AA52" s="85" t="s">
        <v>970</v>
      </c>
      <c r="AB52" s="79"/>
      <c r="AC52" s="79" t="b">
        <v>0</v>
      </c>
      <c r="AD52" s="79">
        <v>0</v>
      </c>
      <c r="AE52" s="85" t="s">
        <v>1092</v>
      </c>
      <c r="AF52" s="79" t="b">
        <v>0</v>
      </c>
      <c r="AG52" s="79" t="s">
        <v>1115</v>
      </c>
      <c r="AH52" s="79"/>
      <c r="AI52" s="85" t="s">
        <v>1092</v>
      </c>
      <c r="AJ52" s="79" t="b">
        <v>0</v>
      </c>
      <c r="AK52" s="79">
        <v>0</v>
      </c>
      <c r="AL52" s="85" t="s">
        <v>1092</v>
      </c>
      <c r="AM52" s="79" t="s">
        <v>1133</v>
      </c>
      <c r="AN52" s="79" t="b">
        <v>0</v>
      </c>
      <c r="AO52" s="85" t="s">
        <v>970</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12.5</v>
      </c>
      <c r="BH52" s="48">
        <v>0</v>
      </c>
      <c r="BI52" s="49">
        <v>0</v>
      </c>
      <c r="BJ52" s="48">
        <v>7</v>
      </c>
      <c r="BK52" s="49">
        <v>87.5</v>
      </c>
      <c r="BL52" s="48">
        <v>8</v>
      </c>
    </row>
    <row r="53" spans="1:64" ht="15">
      <c r="A53" s="64" t="s">
        <v>258</v>
      </c>
      <c r="B53" s="64" t="s">
        <v>258</v>
      </c>
      <c r="C53" s="65"/>
      <c r="D53" s="66"/>
      <c r="E53" s="67"/>
      <c r="F53" s="68"/>
      <c r="G53" s="65"/>
      <c r="H53" s="69"/>
      <c r="I53" s="70"/>
      <c r="J53" s="70"/>
      <c r="K53" s="34" t="s">
        <v>65</v>
      </c>
      <c r="L53" s="77">
        <v>65</v>
      </c>
      <c r="M53" s="77"/>
      <c r="N53" s="72"/>
      <c r="O53" s="79" t="s">
        <v>176</v>
      </c>
      <c r="P53" s="81">
        <v>43504.459189814814</v>
      </c>
      <c r="Q53" s="79" t="s">
        <v>436</v>
      </c>
      <c r="R53" s="82" t="s">
        <v>526</v>
      </c>
      <c r="S53" s="79" t="s">
        <v>577</v>
      </c>
      <c r="T53" s="79"/>
      <c r="U53" s="82" t="s">
        <v>648</v>
      </c>
      <c r="V53" s="82" t="s">
        <v>648</v>
      </c>
      <c r="W53" s="81">
        <v>43504.459189814814</v>
      </c>
      <c r="X53" s="82" t="s">
        <v>821</v>
      </c>
      <c r="Y53" s="79"/>
      <c r="Z53" s="79"/>
      <c r="AA53" s="85" t="s">
        <v>971</v>
      </c>
      <c r="AB53" s="79"/>
      <c r="AC53" s="79" t="b">
        <v>0</v>
      </c>
      <c r="AD53" s="79">
        <v>0</v>
      </c>
      <c r="AE53" s="85" t="s">
        <v>1092</v>
      </c>
      <c r="AF53" s="79" t="b">
        <v>0</v>
      </c>
      <c r="AG53" s="79" t="s">
        <v>1115</v>
      </c>
      <c r="AH53" s="79"/>
      <c r="AI53" s="85" t="s">
        <v>1092</v>
      </c>
      <c r="AJ53" s="79" t="b">
        <v>0</v>
      </c>
      <c r="AK53" s="79">
        <v>0</v>
      </c>
      <c r="AL53" s="85" t="s">
        <v>1092</v>
      </c>
      <c r="AM53" s="79" t="s">
        <v>1126</v>
      </c>
      <c r="AN53" s="79" t="b">
        <v>0</v>
      </c>
      <c r="AO53" s="85" t="s">
        <v>971</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2</v>
      </c>
      <c r="BE53" s="49">
        <v>5</v>
      </c>
      <c r="BF53" s="48">
        <v>1</v>
      </c>
      <c r="BG53" s="49">
        <v>2.5</v>
      </c>
      <c r="BH53" s="48">
        <v>0</v>
      </c>
      <c r="BI53" s="49">
        <v>0</v>
      </c>
      <c r="BJ53" s="48">
        <v>37</v>
      </c>
      <c r="BK53" s="49">
        <v>92.5</v>
      </c>
      <c r="BL53" s="48">
        <v>40</v>
      </c>
    </row>
    <row r="54" spans="1:64" ht="15">
      <c r="A54" s="64" t="s">
        <v>259</v>
      </c>
      <c r="B54" s="64" t="s">
        <v>259</v>
      </c>
      <c r="C54" s="65"/>
      <c r="D54" s="66"/>
      <c r="E54" s="67"/>
      <c r="F54" s="68"/>
      <c r="G54" s="65"/>
      <c r="H54" s="69"/>
      <c r="I54" s="70"/>
      <c r="J54" s="70"/>
      <c r="K54" s="34" t="s">
        <v>65</v>
      </c>
      <c r="L54" s="77">
        <v>66</v>
      </c>
      <c r="M54" s="77"/>
      <c r="N54" s="72"/>
      <c r="O54" s="79" t="s">
        <v>176</v>
      </c>
      <c r="P54" s="81">
        <v>43504.50342592593</v>
      </c>
      <c r="Q54" s="79" t="s">
        <v>437</v>
      </c>
      <c r="R54" s="79"/>
      <c r="S54" s="79"/>
      <c r="T54" s="79"/>
      <c r="U54" s="82" t="s">
        <v>649</v>
      </c>
      <c r="V54" s="82" t="s">
        <v>649</v>
      </c>
      <c r="W54" s="81">
        <v>43504.50342592593</v>
      </c>
      <c r="X54" s="82" t="s">
        <v>822</v>
      </c>
      <c r="Y54" s="79"/>
      <c r="Z54" s="79"/>
      <c r="AA54" s="85" t="s">
        <v>972</v>
      </c>
      <c r="AB54" s="79"/>
      <c r="AC54" s="79" t="b">
        <v>0</v>
      </c>
      <c r="AD54" s="79">
        <v>0</v>
      </c>
      <c r="AE54" s="85" t="s">
        <v>1092</v>
      </c>
      <c r="AF54" s="79" t="b">
        <v>0</v>
      </c>
      <c r="AG54" s="79" t="s">
        <v>1115</v>
      </c>
      <c r="AH54" s="79"/>
      <c r="AI54" s="85" t="s">
        <v>1092</v>
      </c>
      <c r="AJ54" s="79" t="b">
        <v>0</v>
      </c>
      <c r="AK54" s="79">
        <v>0</v>
      </c>
      <c r="AL54" s="85" t="s">
        <v>1092</v>
      </c>
      <c r="AM54" s="79" t="s">
        <v>1125</v>
      </c>
      <c r="AN54" s="79" t="b">
        <v>0</v>
      </c>
      <c r="AO54" s="85" t="s">
        <v>972</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3</v>
      </c>
      <c r="BG54" s="49">
        <v>9.375</v>
      </c>
      <c r="BH54" s="48">
        <v>0</v>
      </c>
      <c r="BI54" s="49">
        <v>0</v>
      </c>
      <c r="BJ54" s="48">
        <v>29</v>
      </c>
      <c r="BK54" s="49">
        <v>90.625</v>
      </c>
      <c r="BL54" s="48">
        <v>32</v>
      </c>
    </row>
    <row r="55" spans="1:64" ht="15">
      <c r="A55" s="64" t="s">
        <v>260</v>
      </c>
      <c r="B55" s="64" t="s">
        <v>262</v>
      </c>
      <c r="C55" s="65"/>
      <c r="D55" s="66"/>
      <c r="E55" s="67"/>
      <c r="F55" s="68"/>
      <c r="G55" s="65"/>
      <c r="H55" s="69"/>
      <c r="I55" s="70"/>
      <c r="J55" s="70"/>
      <c r="K55" s="34" t="s">
        <v>65</v>
      </c>
      <c r="L55" s="77">
        <v>67</v>
      </c>
      <c r="M55" s="77"/>
      <c r="N55" s="72"/>
      <c r="O55" s="79" t="s">
        <v>391</v>
      </c>
      <c r="P55" s="81">
        <v>43504.60240740741</v>
      </c>
      <c r="Q55" s="79" t="s">
        <v>438</v>
      </c>
      <c r="R55" s="79"/>
      <c r="S55" s="79"/>
      <c r="T55" s="79"/>
      <c r="U55" s="79"/>
      <c r="V55" s="82" t="s">
        <v>706</v>
      </c>
      <c r="W55" s="81">
        <v>43504.60240740741</v>
      </c>
      <c r="X55" s="82" t="s">
        <v>823</v>
      </c>
      <c r="Y55" s="79"/>
      <c r="Z55" s="79"/>
      <c r="AA55" s="85" t="s">
        <v>973</v>
      </c>
      <c r="AB55" s="79"/>
      <c r="AC55" s="79" t="b">
        <v>0</v>
      </c>
      <c r="AD55" s="79">
        <v>0</v>
      </c>
      <c r="AE55" s="85" t="s">
        <v>1092</v>
      </c>
      <c r="AF55" s="79" t="b">
        <v>0</v>
      </c>
      <c r="AG55" s="79" t="s">
        <v>1115</v>
      </c>
      <c r="AH55" s="79"/>
      <c r="AI55" s="85" t="s">
        <v>1092</v>
      </c>
      <c r="AJ55" s="79" t="b">
        <v>0</v>
      </c>
      <c r="AK55" s="79">
        <v>20</v>
      </c>
      <c r="AL55" s="85" t="s">
        <v>976</v>
      </c>
      <c r="AM55" s="79" t="s">
        <v>1123</v>
      </c>
      <c r="AN55" s="79" t="b">
        <v>0</v>
      </c>
      <c r="AO55" s="85" t="s">
        <v>976</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c r="BE55" s="49"/>
      <c r="BF55" s="48"/>
      <c r="BG55" s="49"/>
      <c r="BH55" s="48"/>
      <c r="BI55" s="49"/>
      <c r="BJ55" s="48"/>
      <c r="BK55" s="49"/>
      <c r="BL55" s="48"/>
    </row>
    <row r="56" spans="1:64" ht="15">
      <c r="A56" s="64" t="s">
        <v>261</v>
      </c>
      <c r="B56" s="64" t="s">
        <v>262</v>
      </c>
      <c r="C56" s="65"/>
      <c r="D56" s="66"/>
      <c r="E56" s="67"/>
      <c r="F56" s="68"/>
      <c r="G56" s="65"/>
      <c r="H56" s="69"/>
      <c r="I56" s="70"/>
      <c r="J56" s="70"/>
      <c r="K56" s="34" t="s">
        <v>65</v>
      </c>
      <c r="L56" s="77">
        <v>72</v>
      </c>
      <c r="M56" s="77"/>
      <c r="N56" s="72"/>
      <c r="O56" s="79" t="s">
        <v>391</v>
      </c>
      <c r="P56" s="81">
        <v>43504.60542824074</v>
      </c>
      <c r="Q56" s="79" t="s">
        <v>438</v>
      </c>
      <c r="R56" s="79"/>
      <c r="S56" s="79"/>
      <c r="T56" s="79"/>
      <c r="U56" s="79"/>
      <c r="V56" s="82" t="s">
        <v>707</v>
      </c>
      <c r="W56" s="81">
        <v>43504.60542824074</v>
      </c>
      <c r="X56" s="82" t="s">
        <v>824</v>
      </c>
      <c r="Y56" s="79"/>
      <c r="Z56" s="79"/>
      <c r="AA56" s="85" t="s">
        <v>974</v>
      </c>
      <c r="AB56" s="79"/>
      <c r="AC56" s="79" t="b">
        <v>0</v>
      </c>
      <c r="AD56" s="79">
        <v>0</v>
      </c>
      <c r="AE56" s="85" t="s">
        <v>1092</v>
      </c>
      <c r="AF56" s="79" t="b">
        <v>0</v>
      </c>
      <c r="AG56" s="79" t="s">
        <v>1115</v>
      </c>
      <c r="AH56" s="79"/>
      <c r="AI56" s="85" t="s">
        <v>1092</v>
      </c>
      <c r="AJ56" s="79" t="b">
        <v>0</v>
      </c>
      <c r="AK56" s="79">
        <v>20</v>
      </c>
      <c r="AL56" s="85" t="s">
        <v>976</v>
      </c>
      <c r="AM56" s="79" t="s">
        <v>1123</v>
      </c>
      <c r="AN56" s="79" t="b">
        <v>0</v>
      </c>
      <c r="AO56" s="85" t="s">
        <v>976</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262</v>
      </c>
      <c r="B57" s="64" t="s">
        <v>262</v>
      </c>
      <c r="C57" s="65"/>
      <c r="D57" s="66"/>
      <c r="E57" s="67"/>
      <c r="F57" s="68"/>
      <c r="G57" s="65"/>
      <c r="H57" s="69"/>
      <c r="I57" s="70"/>
      <c r="J57" s="70"/>
      <c r="K57" s="34" t="s">
        <v>65</v>
      </c>
      <c r="L57" s="77">
        <v>77</v>
      </c>
      <c r="M57" s="77"/>
      <c r="N57" s="72"/>
      <c r="O57" s="79" t="s">
        <v>176</v>
      </c>
      <c r="P57" s="81">
        <v>43478.80951388889</v>
      </c>
      <c r="Q57" s="79" t="s">
        <v>439</v>
      </c>
      <c r="R57" s="79"/>
      <c r="S57" s="79"/>
      <c r="T57" s="79"/>
      <c r="U57" s="82" t="s">
        <v>650</v>
      </c>
      <c r="V57" s="82" t="s">
        <v>650</v>
      </c>
      <c r="W57" s="81">
        <v>43478.80951388889</v>
      </c>
      <c r="X57" s="82" t="s">
        <v>825</v>
      </c>
      <c r="Y57" s="79"/>
      <c r="Z57" s="79"/>
      <c r="AA57" s="85" t="s">
        <v>975</v>
      </c>
      <c r="AB57" s="79"/>
      <c r="AC57" s="79" t="b">
        <v>0</v>
      </c>
      <c r="AD57" s="79">
        <v>2428</v>
      </c>
      <c r="AE57" s="85" t="s">
        <v>1092</v>
      </c>
      <c r="AF57" s="79" t="b">
        <v>0</v>
      </c>
      <c r="AG57" s="79" t="s">
        <v>1115</v>
      </c>
      <c r="AH57" s="79"/>
      <c r="AI57" s="85" t="s">
        <v>1092</v>
      </c>
      <c r="AJ57" s="79" t="b">
        <v>0</v>
      </c>
      <c r="AK57" s="79">
        <v>482</v>
      </c>
      <c r="AL57" s="85" t="s">
        <v>1092</v>
      </c>
      <c r="AM57" s="79" t="s">
        <v>1134</v>
      </c>
      <c r="AN57" s="79" t="b">
        <v>0</v>
      </c>
      <c r="AO57" s="85" t="s">
        <v>975</v>
      </c>
      <c r="AP57" s="79" t="s">
        <v>1141</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2</v>
      </c>
      <c r="BE57" s="49">
        <v>5</v>
      </c>
      <c r="BF57" s="48">
        <v>1</v>
      </c>
      <c r="BG57" s="49">
        <v>2.5</v>
      </c>
      <c r="BH57" s="48">
        <v>0</v>
      </c>
      <c r="BI57" s="49">
        <v>0</v>
      </c>
      <c r="BJ57" s="48">
        <v>37</v>
      </c>
      <c r="BK57" s="49">
        <v>92.5</v>
      </c>
      <c r="BL57" s="48">
        <v>40</v>
      </c>
    </row>
    <row r="58" spans="1:64" ht="15">
      <c r="A58" s="64" t="s">
        <v>263</v>
      </c>
      <c r="B58" s="64" t="s">
        <v>262</v>
      </c>
      <c r="C58" s="65"/>
      <c r="D58" s="66"/>
      <c r="E58" s="67"/>
      <c r="F58" s="68"/>
      <c r="G58" s="65"/>
      <c r="H58" s="69"/>
      <c r="I58" s="70"/>
      <c r="J58" s="70"/>
      <c r="K58" s="34" t="s">
        <v>65</v>
      </c>
      <c r="L58" s="77">
        <v>78</v>
      </c>
      <c r="M58" s="77"/>
      <c r="N58" s="72"/>
      <c r="O58" s="79" t="s">
        <v>391</v>
      </c>
      <c r="P58" s="81">
        <v>43479.55981481481</v>
      </c>
      <c r="Q58" s="79" t="s">
        <v>440</v>
      </c>
      <c r="R58" s="82" t="s">
        <v>537</v>
      </c>
      <c r="S58" s="79" t="s">
        <v>584</v>
      </c>
      <c r="T58" s="79"/>
      <c r="U58" s="82" t="s">
        <v>651</v>
      </c>
      <c r="V58" s="82" t="s">
        <v>651</v>
      </c>
      <c r="W58" s="81">
        <v>43479.55981481481</v>
      </c>
      <c r="X58" s="82" t="s">
        <v>826</v>
      </c>
      <c r="Y58" s="79"/>
      <c r="Z58" s="79"/>
      <c r="AA58" s="85" t="s">
        <v>976</v>
      </c>
      <c r="AB58" s="79"/>
      <c r="AC58" s="79" t="b">
        <v>0</v>
      </c>
      <c r="AD58" s="79">
        <v>38</v>
      </c>
      <c r="AE58" s="85" t="s">
        <v>1092</v>
      </c>
      <c r="AF58" s="79" t="b">
        <v>0</v>
      </c>
      <c r="AG58" s="79" t="s">
        <v>1115</v>
      </c>
      <c r="AH58" s="79"/>
      <c r="AI58" s="85" t="s">
        <v>1092</v>
      </c>
      <c r="AJ58" s="79" t="b">
        <v>0</v>
      </c>
      <c r="AK58" s="79">
        <v>20</v>
      </c>
      <c r="AL58" s="85" t="s">
        <v>1092</v>
      </c>
      <c r="AM58" s="79" t="s">
        <v>1126</v>
      </c>
      <c r="AN58" s="79" t="b">
        <v>0</v>
      </c>
      <c r="AO58" s="85" t="s">
        <v>976</v>
      </c>
      <c r="AP58" s="79" t="s">
        <v>1141</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c r="BE58" s="49"/>
      <c r="BF58" s="48"/>
      <c r="BG58" s="49"/>
      <c r="BH58" s="48"/>
      <c r="BI58" s="49"/>
      <c r="BJ58" s="48"/>
      <c r="BK58" s="49"/>
      <c r="BL58" s="48"/>
    </row>
    <row r="59" spans="1:64" ht="15">
      <c r="A59" s="64" t="s">
        <v>264</v>
      </c>
      <c r="B59" s="64" t="s">
        <v>262</v>
      </c>
      <c r="C59" s="65"/>
      <c r="D59" s="66"/>
      <c r="E59" s="67"/>
      <c r="F59" s="68"/>
      <c r="G59" s="65"/>
      <c r="H59" s="69"/>
      <c r="I59" s="70"/>
      <c r="J59" s="70"/>
      <c r="K59" s="34" t="s">
        <v>65</v>
      </c>
      <c r="L59" s="77">
        <v>79</v>
      </c>
      <c r="M59" s="77"/>
      <c r="N59" s="72"/>
      <c r="O59" s="79" t="s">
        <v>391</v>
      </c>
      <c r="P59" s="81">
        <v>43504.63079861111</v>
      </c>
      <c r="Q59" s="79" t="s">
        <v>438</v>
      </c>
      <c r="R59" s="79"/>
      <c r="S59" s="79"/>
      <c r="T59" s="79"/>
      <c r="U59" s="79"/>
      <c r="V59" s="82" t="s">
        <v>708</v>
      </c>
      <c r="W59" s="81">
        <v>43504.63079861111</v>
      </c>
      <c r="X59" s="82" t="s">
        <v>827</v>
      </c>
      <c r="Y59" s="79"/>
      <c r="Z59" s="79"/>
      <c r="AA59" s="85" t="s">
        <v>977</v>
      </c>
      <c r="AB59" s="79"/>
      <c r="AC59" s="79" t="b">
        <v>0</v>
      </c>
      <c r="AD59" s="79">
        <v>0</v>
      </c>
      <c r="AE59" s="85" t="s">
        <v>1092</v>
      </c>
      <c r="AF59" s="79" t="b">
        <v>0</v>
      </c>
      <c r="AG59" s="79" t="s">
        <v>1115</v>
      </c>
      <c r="AH59" s="79"/>
      <c r="AI59" s="85" t="s">
        <v>1092</v>
      </c>
      <c r="AJ59" s="79" t="b">
        <v>0</v>
      </c>
      <c r="AK59" s="79">
        <v>20</v>
      </c>
      <c r="AL59" s="85" t="s">
        <v>976</v>
      </c>
      <c r="AM59" s="79" t="s">
        <v>1123</v>
      </c>
      <c r="AN59" s="79" t="b">
        <v>0</v>
      </c>
      <c r="AO59" s="85" t="s">
        <v>976</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c r="BE59" s="49"/>
      <c r="BF59" s="48"/>
      <c r="BG59" s="49"/>
      <c r="BH59" s="48"/>
      <c r="BI59" s="49"/>
      <c r="BJ59" s="48"/>
      <c r="BK59" s="49"/>
      <c r="BL59" s="48"/>
    </row>
    <row r="60" spans="1:64" ht="15">
      <c r="A60" s="64" t="s">
        <v>265</v>
      </c>
      <c r="B60" s="64" t="s">
        <v>265</v>
      </c>
      <c r="C60" s="65"/>
      <c r="D60" s="66"/>
      <c r="E60" s="67"/>
      <c r="F60" s="68"/>
      <c r="G60" s="65"/>
      <c r="H60" s="69"/>
      <c r="I60" s="70"/>
      <c r="J60" s="70"/>
      <c r="K60" s="34" t="s">
        <v>65</v>
      </c>
      <c r="L60" s="77">
        <v>87</v>
      </c>
      <c r="M60" s="77"/>
      <c r="N60" s="72"/>
      <c r="O60" s="79" t="s">
        <v>176</v>
      </c>
      <c r="P60" s="81">
        <v>43504.718090277776</v>
      </c>
      <c r="Q60" s="79" t="s">
        <v>441</v>
      </c>
      <c r="R60" s="82" t="s">
        <v>538</v>
      </c>
      <c r="S60" s="79" t="s">
        <v>585</v>
      </c>
      <c r="T60" s="79"/>
      <c r="U60" s="82" t="s">
        <v>652</v>
      </c>
      <c r="V60" s="82" t="s">
        <v>652</v>
      </c>
      <c r="W60" s="81">
        <v>43504.718090277776</v>
      </c>
      <c r="X60" s="82" t="s">
        <v>828</v>
      </c>
      <c r="Y60" s="79"/>
      <c r="Z60" s="79"/>
      <c r="AA60" s="85" t="s">
        <v>978</v>
      </c>
      <c r="AB60" s="79"/>
      <c r="AC60" s="79" t="b">
        <v>0</v>
      </c>
      <c r="AD60" s="79">
        <v>0</v>
      </c>
      <c r="AE60" s="85" t="s">
        <v>1092</v>
      </c>
      <c r="AF60" s="79" t="b">
        <v>0</v>
      </c>
      <c r="AG60" s="79" t="s">
        <v>1115</v>
      </c>
      <c r="AH60" s="79"/>
      <c r="AI60" s="85" t="s">
        <v>1092</v>
      </c>
      <c r="AJ60" s="79" t="b">
        <v>0</v>
      </c>
      <c r="AK60" s="79">
        <v>0</v>
      </c>
      <c r="AL60" s="85" t="s">
        <v>1092</v>
      </c>
      <c r="AM60" s="79" t="s">
        <v>1131</v>
      </c>
      <c r="AN60" s="79" t="b">
        <v>0</v>
      </c>
      <c r="AO60" s="85" t="s">
        <v>978</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1</v>
      </c>
      <c r="BG60" s="49">
        <v>8.333333333333334</v>
      </c>
      <c r="BH60" s="48">
        <v>0</v>
      </c>
      <c r="BI60" s="49">
        <v>0</v>
      </c>
      <c r="BJ60" s="48">
        <v>11</v>
      </c>
      <c r="BK60" s="49">
        <v>91.66666666666667</v>
      </c>
      <c r="BL60" s="48">
        <v>12</v>
      </c>
    </row>
    <row r="61" spans="1:64" ht="15">
      <c r="A61" s="64" t="s">
        <v>266</v>
      </c>
      <c r="B61" s="64" t="s">
        <v>355</v>
      </c>
      <c r="C61" s="65"/>
      <c r="D61" s="66"/>
      <c r="E61" s="67"/>
      <c r="F61" s="68"/>
      <c r="G61" s="65"/>
      <c r="H61" s="69"/>
      <c r="I61" s="70"/>
      <c r="J61" s="70"/>
      <c r="K61" s="34" t="s">
        <v>65</v>
      </c>
      <c r="L61" s="77">
        <v>88</v>
      </c>
      <c r="M61" s="77"/>
      <c r="N61" s="72"/>
      <c r="O61" s="79" t="s">
        <v>391</v>
      </c>
      <c r="P61" s="81">
        <v>43504.76070601852</v>
      </c>
      <c r="Q61" s="79" t="s">
        <v>442</v>
      </c>
      <c r="R61" s="82" t="s">
        <v>539</v>
      </c>
      <c r="S61" s="79" t="s">
        <v>586</v>
      </c>
      <c r="T61" s="79"/>
      <c r="U61" s="82" t="s">
        <v>653</v>
      </c>
      <c r="V61" s="82" t="s">
        <v>653</v>
      </c>
      <c r="W61" s="81">
        <v>43504.76070601852</v>
      </c>
      <c r="X61" s="82" t="s">
        <v>829</v>
      </c>
      <c r="Y61" s="79"/>
      <c r="Z61" s="79"/>
      <c r="AA61" s="85" t="s">
        <v>979</v>
      </c>
      <c r="AB61" s="79"/>
      <c r="AC61" s="79" t="b">
        <v>0</v>
      </c>
      <c r="AD61" s="79">
        <v>5</v>
      </c>
      <c r="AE61" s="85" t="s">
        <v>1092</v>
      </c>
      <c r="AF61" s="79" t="b">
        <v>0</v>
      </c>
      <c r="AG61" s="79" t="s">
        <v>1115</v>
      </c>
      <c r="AH61" s="79"/>
      <c r="AI61" s="85" t="s">
        <v>1092</v>
      </c>
      <c r="AJ61" s="79" t="b">
        <v>0</v>
      </c>
      <c r="AK61" s="79">
        <v>1</v>
      </c>
      <c r="AL61" s="85" t="s">
        <v>1092</v>
      </c>
      <c r="AM61" s="79" t="s">
        <v>1126</v>
      </c>
      <c r="AN61" s="79" t="b">
        <v>0</v>
      </c>
      <c r="AO61" s="85" t="s">
        <v>979</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c r="BE61" s="49"/>
      <c r="BF61" s="48"/>
      <c r="BG61" s="49"/>
      <c r="BH61" s="48"/>
      <c r="BI61" s="49"/>
      <c r="BJ61" s="48"/>
      <c r="BK61" s="49"/>
      <c r="BL61" s="48"/>
    </row>
    <row r="62" spans="1:64" ht="15">
      <c r="A62" s="64" t="s">
        <v>267</v>
      </c>
      <c r="B62" s="64" t="s">
        <v>267</v>
      </c>
      <c r="C62" s="65"/>
      <c r="D62" s="66"/>
      <c r="E62" s="67"/>
      <c r="F62" s="68"/>
      <c r="G62" s="65"/>
      <c r="H62" s="69"/>
      <c r="I62" s="70"/>
      <c r="J62" s="70"/>
      <c r="K62" s="34" t="s">
        <v>65</v>
      </c>
      <c r="L62" s="77">
        <v>91</v>
      </c>
      <c r="M62" s="77"/>
      <c r="N62" s="72"/>
      <c r="O62" s="79" t="s">
        <v>176</v>
      </c>
      <c r="P62" s="81">
        <v>43504.79310185185</v>
      </c>
      <c r="Q62" s="79" t="s">
        <v>443</v>
      </c>
      <c r="R62" s="82" t="s">
        <v>540</v>
      </c>
      <c r="S62" s="79" t="s">
        <v>587</v>
      </c>
      <c r="T62" s="79"/>
      <c r="U62" s="82" t="s">
        <v>654</v>
      </c>
      <c r="V62" s="82" t="s">
        <v>654</v>
      </c>
      <c r="W62" s="81">
        <v>43504.79310185185</v>
      </c>
      <c r="X62" s="82" t="s">
        <v>830</v>
      </c>
      <c r="Y62" s="79"/>
      <c r="Z62" s="79"/>
      <c r="AA62" s="85" t="s">
        <v>980</v>
      </c>
      <c r="AB62" s="79"/>
      <c r="AC62" s="79" t="b">
        <v>0</v>
      </c>
      <c r="AD62" s="79">
        <v>0</v>
      </c>
      <c r="AE62" s="85" t="s">
        <v>1092</v>
      </c>
      <c r="AF62" s="79" t="b">
        <v>0</v>
      </c>
      <c r="AG62" s="79" t="s">
        <v>1115</v>
      </c>
      <c r="AH62" s="79"/>
      <c r="AI62" s="85" t="s">
        <v>1092</v>
      </c>
      <c r="AJ62" s="79" t="b">
        <v>0</v>
      </c>
      <c r="AK62" s="79">
        <v>0</v>
      </c>
      <c r="AL62" s="85" t="s">
        <v>1092</v>
      </c>
      <c r="AM62" s="79" t="s">
        <v>1135</v>
      </c>
      <c r="AN62" s="79" t="b">
        <v>0</v>
      </c>
      <c r="AO62" s="85" t="s">
        <v>980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8.333333333333334</v>
      </c>
      <c r="BH62" s="48">
        <v>0</v>
      </c>
      <c r="BI62" s="49">
        <v>0</v>
      </c>
      <c r="BJ62" s="48">
        <v>11</v>
      </c>
      <c r="BK62" s="49">
        <v>91.66666666666667</v>
      </c>
      <c r="BL62" s="48">
        <v>12</v>
      </c>
    </row>
    <row r="63" spans="1:64" ht="15">
      <c r="A63" s="64" t="s">
        <v>268</v>
      </c>
      <c r="B63" s="64" t="s">
        <v>358</v>
      </c>
      <c r="C63" s="65"/>
      <c r="D63" s="66"/>
      <c r="E63" s="67"/>
      <c r="F63" s="68"/>
      <c r="G63" s="65"/>
      <c r="H63" s="69"/>
      <c r="I63" s="70"/>
      <c r="J63" s="70"/>
      <c r="K63" s="34" t="s">
        <v>65</v>
      </c>
      <c r="L63" s="77">
        <v>93</v>
      </c>
      <c r="M63" s="77"/>
      <c r="N63" s="72"/>
      <c r="O63" s="79" t="s">
        <v>391</v>
      </c>
      <c r="P63" s="81">
        <v>43504.85400462963</v>
      </c>
      <c r="Q63" s="79" t="s">
        <v>444</v>
      </c>
      <c r="R63" s="79"/>
      <c r="S63" s="79"/>
      <c r="T63" s="79"/>
      <c r="U63" s="79"/>
      <c r="V63" s="82" t="s">
        <v>709</v>
      </c>
      <c r="W63" s="81">
        <v>43504.85400462963</v>
      </c>
      <c r="X63" s="82" t="s">
        <v>831</v>
      </c>
      <c r="Y63" s="79"/>
      <c r="Z63" s="79"/>
      <c r="AA63" s="85" t="s">
        <v>981</v>
      </c>
      <c r="AB63" s="79"/>
      <c r="AC63" s="79" t="b">
        <v>0</v>
      </c>
      <c r="AD63" s="79">
        <v>0</v>
      </c>
      <c r="AE63" s="85" t="s">
        <v>1092</v>
      </c>
      <c r="AF63" s="79" t="b">
        <v>0</v>
      </c>
      <c r="AG63" s="79" t="s">
        <v>1115</v>
      </c>
      <c r="AH63" s="79"/>
      <c r="AI63" s="85" t="s">
        <v>1092</v>
      </c>
      <c r="AJ63" s="79" t="b">
        <v>0</v>
      </c>
      <c r="AK63" s="79">
        <v>1</v>
      </c>
      <c r="AL63" s="85" t="s">
        <v>979</v>
      </c>
      <c r="AM63" s="79" t="s">
        <v>1123</v>
      </c>
      <c r="AN63" s="79" t="b">
        <v>0</v>
      </c>
      <c r="AO63" s="85" t="s">
        <v>979</v>
      </c>
      <c r="AP63" s="79" t="s">
        <v>176</v>
      </c>
      <c r="AQ63" s="79">
        <v>0</v>
      </c>
      <c r="AR63" s="79">
        <v>0</v>
      </c>
      <c r="AS63" s="79"/>
      <c r="AT63" s="79"/>
      <c r="AU63" s="79"/>
      <c r="AV63" s="79"/>
      <c r="AW63" s="79"/>
      <c r="AX63" s="79"/>
      <c r="AY63" s="79"/>
      <c r="AZ63" s="79"/>
      <c r="BA63">
        <v>1</v>
      </c>
      <c r="BB63" s="78" t="str">
        <f>REPLACE(INDEX(GroupVertices[Group],MATCH(Edges24[[#This Row],[Vertex 1]],GroupVertices[Vertex],0)),1,1,"")</f>
        <v>10</v>
      </c>
      <c r="BC63" s="78" t="str">
        <f>REPLACE(INDEX(GroupVertices[Group],MATCH(Edges24[[#This Row],[Vertex 2]],GroupVertices[Vertex],0)),1,1,"")</f>
        <v>10</v>
      </c>
      <c r="BD63" s="48"/>
      <c r="BE63" s="49"/>
      <c r="BF63" s="48"/>
      <c r="BG63" s="49"/>
      <c r="BH63" s="48"/>
      <c r="BI63" s="49"/>
      <c r="BJ63" s="48"/>
      <c r="BK63" s="49"/>
      <c r="BL63" s="48"/>
    </row>
    <row r="64" spans="1:64" ht="15">
      <c r="A64" s="64" t="s">
        <v>269</v>
      </c>
      <c r="B64" s="64" t="s">
        <v>359</v>
      </c>
      <c r="C64" s="65"/>
      <c r="D64" s="66"/>
      <c r="E64" s="67"/>
      <c r="F64" s="68"/>
      <c r="G64" s="65"/>
      <c r="H64" s="69"/>
      <c r="I64" s="70"/>
      <c r="J64" s="70"/>
      <c r="K64" s="34" t="s">
        <v>65</v>
      </c>
      <c r="L64" s="77">
        <v>95</v>
      </c>
      <c r="M64" s="77"/>
      <c r="N64" s="72"/>
      <c r="O64" s="79" t="s">
        <v>391</v>
      </c>
      <c r="P64" s="81">
        <v>43505.077152777776</v>
      </c>
      <c r="Q64" s="79" t="s">
        <v>445</v>
      </c>
      <c r="R64" s="79"/>
      <c r="S64" s="79"/>
      <c r="T64" s="79"/>
      <c r="U64" s="79"/>
      <c r="V64" s="82" t="s">
        <v>710</v>
      </c>
      <c r="W64" s="81">
        <v>43505.077152777776</v>
      </c>
      <c r="X64" s="82" t="s">
        <v>832</v>
      </c>
      <c r="Y64" s="79"/>
      <c r="Z64" s="79"/>
      <c r="AA64" s="85" t="s">
        <v>982</v>
      </c>
      <c r="AB64" s="85" t="s">
        <v>1080</v>
      </c>
      <c r="AC64" s="79" t="b">
        <v>0</v>
      </c>
      <c r="AD64" s="79">
        <v>9</v>
      </c>
      <c r="AE64" s="85" t="s">
        <v>1103</v>
      </c>
      <c r="AF64" s="79" t="b">
        <v>0</v>
      </c>
      <c r="AG64" s="79" t="s">
        <v>1115</v>
      </c>
      <c r="AH64" s="79"/>
      <c r="AI64" s="85" t="s">
        <v>1092</v>
      </c>
      <c r="AJ64" s="79" t="b">
        <v>0</v>
      </c>
      <c r="AK64" s="79">
        <v>1</v>
      </c>
      <c r="AL64" s="85" t="s">
        <v>1092</v>
      </c>
      <c r="AM64" s="79" t="s">
        <v>1123</v>
      </c>
      <c r="AN64" s="79" t="b">
        <v>0</v>
      </c>
      <c r="AO64" s="85" t="s">
        <v>1080</v>
      </c>
      <c r="AP64" s="79" t="s">
        <v>176</v>
      </c>
      <c r="AQ64" s="79">
        <v>0</v>
      </c>
      <c r="AR64" s="79">
        <v>0</v>
      </c>
      <c r="AS64" s="79"/>
      <c r="AT64" s="79"/>
      <c r="AU64" s="79"/>
      <c r="AV64" s="79"/>
      <c r="AW64" s="79"/>
      <c r="AX64" s="79"/>
      <c r="AY64" s="79"/>
      <c r="AZ64" s="79"/>
      <c r="BA64">
        <v>1</v>
      </c>
      <c r="BB64" s="78" t="str">
        <f>REPLACE(INDEX(GroupVertices[Group],MATCH(Edges24[[#This Row],[Vertex 1]],GroupVertices[Vertex],0)),1,1,"")</f>
        <v>13</v>
      </c>
      <c r="BC64" s="78" t="str">
        <f>REPLACE(INDEX(GroupVertices[Group],MATCH(Edges24[[#This Row],[Vertex 2]],GroupVertices[Vertex],0)),1,1,"")</f>
        <v>13</v>
      </c>
      <c r="BD64" s="48"/>
      <c r="BE64" s="49"/>
      <c r="BF64" s="48"/>
      <c r="BG64" s="49"/>
      <c r="BH64" s="48"/>
      <c r="BI64" s="49"/>
      <c r="BJ64" s="48"/>
      <c r="BK64" s="49"/>
      <c r="BL64" s="48"/>
    </row>
    <row r="65" spans="1:64" ht="15">
      <c r="A65" s="64" t="s">
        <v>270</v>
      </c>
      <c r="B65" s="64" t="s">
        <v>359</v>
      </c>
      <c r="C65" s="65"/>
      <c r="D65" s="66"/>
      <c r="E65" s="67"/>
      <c r="F65" s="68"/>
      <c r="G65" s="65"/>
      <c r="H65" s="69"/>
      <c r="I65" s="70"/>
      <c r="J65" s="70"/>
      <c r="K65" s="34" t="s">
        <v>65</v>
      </c>
      <c r="L65" s="77">
        <v>96</v>
      </c>
      <c r="M65" s="77"/>
      <c r="N65" s="72"/>
      <c r="O65" s="79" t="s">
        <v>391</v>
      </c>
      <c r="P65" s="81">
        <v>43505.107986111114</v>
      </c>
      <c r="Q65" s="79" t="s">
        <v>446</v>
      </c>
      <c r="R65" s="79"/>
      <c r="S65" s="79"/>
      <c r="T65" s="79"/>
      <c r="U65" s="79"/>
      <c r="V65" s="82" t="s">
        <v>711</v>
      </c>
      <c r="W65" s="81">
        <v>43505.107986111114</v>
      </c>
      <c r="X65" s="82" t="s">
        <v>833</v>
      </c>
      <c r="Y65" s="79"/>
      <c r="Z65" s="79"/>
      <c r="AA65" s="85" t="s">
        <v>983</v>
      </c>
      <c r="AB65" s="79"/>
      <c r="AC65" s="79" t="b">
        <v>0</v>
      </c>
      <c r="AD65" s="79">
        <v>0</v>
      </c>
      <c r="AE65" s="85" t="s">
        <v>1092</v>
      </c>
      <c r="AF65" s="79" t="b">
        <v>0</v>
      </c>
      <c r="AG65" s="79" t="s">
        <v>1115</v>
      </c>
      <c r="AH65" s="79"/>
      <c r="AI65" s="85" t="s">
        <v>1092</v>
      </c>
      <c r="AJ65" s="79" t="b">
        <v>0</v>
      </c>
      <c r="AK65" s="79">
        <v>1</v>
      </c>
      <c r="AL65" s="85" t="s">
        <v>982</v>
      </c>
      <c r="AM65" s="79" t="s">
        <v>1123</v>
      </c>
      <c r="AN65" s="79" t="b">
        <v>0</v>
      </c>
      <c r="AO65" s="85" t="s">
        <v>982</v>
      </c>
      <c r="AP65" s="79" t="s">
        <v>176</v>
      </c>
      <c r="AQ65" s="79">
        <v>0</v>
      </c>
      <c r="AR65" s="79">
        <v>0</v>
      </c>
      <c r="AS65" s="79"/>
      <c r="AT65" s="79"/>
      <c r="AU65" s="79"/>
      <c r="AV65" s="79"/>
      <c r="AW65" s="79"/>
      <c r="AX65" s="79"/>
      <c r="AY65" s="79"/>
      <c r="AZ65" s="79"/>
      <c r="BA65">
        <v>1</v>
      </c>
      <c r="BB65" s="78" t="str">
        <f>REPLACE(INDEX(GroupVertices[Group],MATCH(Edges24[[#This Row],[Vertex 1]],GroupVertices[Vertex],0)),1,1,"")</f>
        <v>13</v>
      </c>
      <c r="BC65" s="78" t="str">
        <f>REPLACE(INDEX(GroupVertices[Group],MATCH(Edges24[[#This Row],[Vertex 2]],GroupVertices[Vertex],0)),1,1,"")</f>
        <v>13</v>
      </c>
      <c r="BD65" s="48"/>
      <c r="BE65" s="49"/>
      <c r="BF65" s="48"/>
      <c r="BG65" s="49"/>
      <c r="BH65" s="48"/>
      <c r="BI65" s="49"/>
      <c r="BJ65" s="48"/>
      <c r="BK65" s="49"/>
      <c r="BL65" s="48"/>
    </row>
    <row r="66" spans="1:64" ht="15">
      <c r="A66" s="64" t="s">
        <v>271</v>
      </c>
      <c r="B66" s="64" t="s">
        <v>271</v>
      </c>
      <c r="C66" s="65"/>
      <c r="D66" s="66"/>
      <c r="E66" s="67"/>
      <c r="F66" s="68"/>
      <c r="G66" s="65"/>
      <c r="H66" s="69"/>
      <c r="I66" s="70"/>
      <c r="J66" s="70"/>
      <c r="K66" s="34" t="s">
        <v>65</v>
      </c>
      <c r="L66" s="77">
        <v>100</v>
      </c>
      <c r="M66" s="77"/>
      <c r="N66" s="72"/>
      <c r="O66" s="79" t="s">
        <v>176</v>
      </c>
      <c r="P66" s="81">
        <v>43505.12237268518</v>
      </c>
      <c r="Q66" s="79" t="s">
        <v>447</v>
      </c>
      <c r="R66" s="82" t="s">
        <v>541</v>
      </c>
      <c r="S66" s="79" t="s">
        <v>588</v>
      </c>
      <c r="T66" s="79"/>
      <c r="U66" s="79"/>
      <c r="V66" s="82" t="s">
        <v>712</v>
      </c>
      <c r="W66" s="81">
        <v>43505.12237268518</v>
      </c>
      <c r="X66" s="82" t="s">
        <v>834</v>
      </c>
      <c r="Y66" s="79">
        <v>41.762831</v>
      </c>
      <c r="Z66" s="79">
        <v>-72.682383</v>
      </c>
      <c r="AA66" s="85" t="s">
        <v>984</v>
      </c>
      <c r="AB66" s="79"/>
      <c r="AC66" s="79" t="b">
        <v>0</v>
      </c>
      <c r="AD66" s="79">
        <v>0</v>
      </c>
      <c r="AE66" s="85" t="s">
        <v>1092</v>
      </c>
      <c r="AF66" s="79" t="b">
        <v>0</v>
      </c>
      <c r="AG66" s="79" t="s">
        <v>1115</v>
      </c>
      <c r="AH66" s="79"/>
      <c r="AI66" s="85" t="s">
        <v>1092</v>
      </c>
      <c r="AJ66" s="79" t="b">
        <v>0</v>
      </c>
      <c r="AK66" s="79">
        <v>0</v>
      </c>
      <c r="AL66" s="85" t="s">
        <v>1092</v>
      </c>
      <c r="AM66" s="79" t="s">
        <v>1136</v>
      </c>
      <c r="AN66" s="79" t="b">
        <v>0</v>
      </c>
      <c r="AO66" s="85" t="s">
        <v>984</v>
      </c>
      <c r="AP66" s="79" t="s">
        <v>176</v>
      </c>
      <c r="AQ66" s="79">
        <v>0</v>
      </c>
      <c r="AR66" s="79">
        <v>0</v>
      </c>
      <c r="AS66" s="79" t="s">
        <v>1142</v>
      </c>
      <c r="AT66" s="79" t="s">
        <v>1144</v>
      </c>
      <c r="AU66" s="79" t="s">
        <v>1145</v>
      </c>
      <c r="AV66" s="79" t="s">
        <v>1146</v>
      </c>
      <c r="AW66" s="79" t="s">
        <v>1148</v>
      </c>
      <c r="AX66" s="79" t="s">
        <v>1150</v>
      </c>
      <c r="AY66" s="79" t="s">
        <v>1152</v>
      </c>
      <c r="AZ66" s="82" t="s">
        <v>1153</v>
      </c>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14</v>
      </c>
      <c r="BK66" s="49">
        <v>100</v>
      </c>
      <c r="BL66" s="48">
        <v>14</v>
      </c>
    </row>
    <row r="67" spans="1:64" ht="15">
      <c r="A67" s="64" t="s">
        <v>272</v>
      </c>
      <c r="B67" s="64" t="s">
        <v>361</v>
      </c>
      <c r="C67" s="65"/>
      <c r="D67" s="66"/>
      <c r="E67" s="67"/>
      <c r="F67" s="68"/>
      <c r="G67" s="65"/>
      <c r="H67" s="69"/>
      <c r="I67" s="70"/>
      <c r="J67" s="70"/>
      <c r="K67" s="34" t="s">
        <v>65</v>
      </c>
      <c r="L67" s="77">
        <v>101</v>
      </c>
      <c r="M67" s="77"/>
      <c r="N67" s="72"/>
      <c r="O67" s="79" t="s">
        <v>391</v>
      </c>
      <c r="P67" s="81">
        <v>43505.517013888886</v>
      </c>
      <c r="Q67" s="79" t="s">
        <v>448</v>
      </c>
      <c r="R67" s="79"/>
      <c r="S67" s="79"/>
      <c r="T67" s="79"/>
      <c r="U67" s="79"/>
      <c r="V67" s="82" t="s">
        <v>713</v>
      </c>
      <c r="W67" s="81">
        <v>43505.517013888886</v>
      </c>
      <c r="X67" s="82" t="s">
        <v>835</v>
      </c>
      <c r="Y67" s="79"/>
      <c r="Z67" s="79"/>
      <c r="AA67" s="85" t="s">
        <v>985</v>
      </c>
      <c r="AB67" s="85" t="s">
        <v>1081</v>
      </c>
      <c r="AC67" s="79" t="b">
        <v>0</v>
      </c>
      <c r="AD67" s="79">
        <v>0</v>
      </c>
      <c r="AE67" s="85" t="s">
        <v>1104</v>
      </c>
      <c r="AF67" s="79" t="b">
        <v>0</v>
      </c>
      <c r="AG67" s="79" t="s">
        <v>1115</v>
      </c>
      <c r="AH67" s="79"/>
      <c r="AI67" s="85" t="s">
        <v>1092</v>
      </c>
      <c r="AJ67" s="79" t="b">
        <v>0</v>
      </c>
      <c r="AK67" s="79">
        <v>0</v>
      </c>
      <c r="AL67" s="85" t="s">
        <v>1092</v>
      </c>
      <c r="AM67" s="79" t="s">
        <v>1124</v>
      </c>
      <c r="AN67" s="79" t="b">
        <v>0</v>
      </c>
      <c r="AO67" s="85" t="s">
        <v>1081</v>
      </c>
      <c r="AP67" s="79" t="s">
        <v>176</v>
      </c>
      <c r="AQ67" s="79">
        <v>0</v>
      </c>
      <c r="AR67" s="79">
        <v>0</v>
      </c>
      <c r="AS67" s="79"/>
      <c r="AT67" s="79"/>
      <c r="AU67" s="79"/>
      <c r="AV67" s="79"/>
      <c r="AW67" s="79"/>
      <c r="AX67" s="79"/>
      <c r="AY67" s="79"/>
      <c r="AZ67" s="79"/>
      <c r="BA67">
        <v>1</v>
      </c>
      <c r="BB67" s="78" t="str">
        <f>REPLACE(INDEX(GroupVertices[Group],MATCH(Edges24[[#This Row],[Vertex 1]],GroupVertices[Vertex],0)),1,1,"")</f>
        <v>8</v>
      </c>
      <c r="BC67" s="78" t="str">
        <f>REPLACE(INDEX(GroupVertices[Group],MATCH(Edges24[[#This Row],[Vertex 2]],GroupVertices[Vertex],0)),1,1,"")</f>
        <v>8</v>
      </c>
      <c r="BD67" s="48"/>
      <c r="BE67" s="49"/>
      <c r="BF67" s="48"/>
      <c r="BG67" s="49"/>
      <c r="BH67" s="48"/>
      <c r="BI67" s="49"/>
      <c r="BJ67" s="48"/>
      <c r="BK67" s="49"/>
      <c r="BL67" s="48"/>
    </row>
    <row r="68" spans="1:64" ht="15">
      <c r="A68" s="64" t="s">
        <v>273</v>
      </c>
      <c r="B68" s="64" t="s">
        <v>367</v>
      </c>
      <c r="C68" s="65"/>
      <c r="D68" s="66"/>
      <c r="E68" s="67"/>
      <c r="F68" s="68"/>
      <c r="G68" s="65"/>
      <c r="H68" s="69"/>
      <c r="I68" s="70"/>
      <c r="J68" s="70"/>
      <c r="K68" s="34" t="s">
        <v>65</v>
      </c>
      <c r="L68" s="77">
        <v>107</v>
      </c>
      <c r="M68" s="77"/>
      <c r="N68" s="72"/>
      <c r="O68" s="79" t="s">
        <v>391</v>
      </c>
      <c r="P68" s="81">
        <v>43505.55159722222</v>
      </c>
      <c r="Q68" s="79" t="s">
        <v>449</v>
      </c>
      <c r="R68" s="79"/>
      <c r="S68" s="79"/>
      <c r="T68" s="79" t="s">
        <v>624</v>
      </c>
      <c r="U68" s="79"/>
      <c r="V68" s="82" t="s">
        <v>714</v>
      </c>
      <c r="W68" s="81">
        <v>43505.55159722222</v>
      </c>
      <c r="X68" s="82" t="s">
        <v>836</v>
      </c>
      <c r="Y68" s="79"/>
      <c r="Z68" s="79"/>
      <c r="AA68" s="85" t="s">
        <v>986</v>
      </c>
      <c r="AB68" s="85" t="s">
        <v>1082</v>
      </c>
      <c r="AC68" s="79" t="b">
        <v>0</v>
      </c>
      <c r="AD68" s="79">
        <v>0</v>
      </c>
      <c r="AE68" s="85" t="s">
        <v>1105</v>
      </c>
      <c r="AF68" s="79" t="b">
        <v>0</v>
      </c>
      <c r="AG68" s="79" t="s">
        <v>1115</v>
      </c>
      <c r="AH68" s="79"/>
      <c r="AI68" s="85" t="s">
        <v>1092</v>
      </c>
      <c r="AJ68" s="79" t="b">
        <v>0</v>
      </c>
      <c r="AK68" s="79">
        <v>0</v>
      </c>
      <c r="AL68" s="85" t="s">
        <v>1092</v>
      </c>
      <c r="AM68" s="79" t="s">
        <v>1123</v>
      </c>
      <c r="AN68" s="79" t="b">
        <v>0</v>
      </c>
      <c r="AO68" s="85" t="s">
        <v>1082</v>
      </c>
      <c r="AP68" s="79" t="s">
        <v>176</v>
      </c>
      <c r="AQ68" s="79">
        <v>0</v>
      </c>
      <c r="AR68" s="79">
        <v>0</v>
      </c>
      <c r="AS68" s="79"/>
      <c r="AT68" s="79"/>
      <c r="AU68" s="79"/>
      <c r="AV68" s="79"/>
      <c r="AW68" s="79"/>
      <c r="AX68" s="79"/>
      <c r="AY68" s="79"/>
      <c r="AZ68" s="79"/>
      <c r="BA68">
        <v>1</v>
      </c>
      <c r="BB68" s="78" t="str">
        <f>REPLACE(INDEX(GroupVertices[Group],MATCH(Edges24[[#This Row],[Vertex 1]],GroupVertices[Vertex],0)),1,1,"")</f>
        <v>12</v>
      </c>
      <c r="BC68" s="78" t="str">
        <f>REPLACE(INDEX(GroupVertices[Group],MATCH(Edges24[[#This Row],[Vertex 2]],GroupVertices[Vertex],0)),1,1,"")</f>
        <v>12</v>
      </c>
      <c r="BD68" s="48"/>
      <c r="BE68" s="49"/>
      <c r="BF68" s="48"/>
      <c r="BG68" s="49"/>
      <c r="BH68" s="48"/>
      <c r="BI68" s="49"/>
      <c r="BJ68" s="48"/>
      <c r="BK68" s="49"/>
      <c r="BL68" s="48"/>
    </row>
    <row r="69" spans="1:64" ht="15">
      <c r="A69" s="64" t="s">
        <v>274</v>
      </c>
      <c r="B69" s="64" t="s">
        <v>351</v>
      </c>
      <c r="C69" s="65"/>
      <c r="D69" s="66"/>
      <c r="E69" s="67"/>
      <c r="F69" s="68"/>
      <c r="G69" s="65"/>
      <c r="H69" s="69"/>
      <c r="I69" s="70"/>
      <c r="J69" s="70"/>
      <c r="K69" s="34" t="s">
        <v>65</v>
      </c>
      <c r="L69" s="77">
        <v>110</v>
      </c>
      <c r="M69" s="77"/>
      <c r="N69" s="72"/>
      <c r="O69" s="79" t="s">
        <v>391</v>
      </c>
      <c r="P69" s="81">
        <v>43505.593773148146</v>
      </c>
      <c r="Q69" s="79" t="s">
        <v>432</v>
      </c>
      <c r="R69" s="79"/>
      <c r="S69" s="79"/>
      <c r="T69" s="79" t="s">
        <v>610</v>
      </c>
      <c r="U69" s="79"/>
      <c r="V69" s="82" t="s">
        <v>715</v>
      </c>
      <c r="W69" s="81">
        <v>43505.593773148146</v>
      </c>
      <c r="X69" s="82" t="s">
        <v>837</v>
      </c>
      <c r="Y69" s="79"/>
      <c r="Z69" s="79"/>
      <c r="AA69" s="85" t="s">
        <v>987</v>
      </c>
      <c r="AB69" s="79"/>
      <c r="AC69" s="79" t="b">
        <v>0</v>
      </c>
      <c r="AD69" s="79">
        <v>0</v>
      </c>
      <c r="AE69" s="85" t="s">
        <v>1092</v>
      </c>
      <c r="AF69" s="79" t="b">
        <v>0</v>
      </c>
      <c r="AG69" s="79" t="s">
        <v>1115</v>
      </c>
      <c r="AH69" s="79"/>
      <c r="AI69" s="85" t="s">
        <v>1092</v>
      </c>
      <c r="AJ69" s="79" t="b">
        <v>0</v>
      </c>
      <c r="AK69" s="79">
        <v>4</v>
      </c>
      <c r="AL69" s="85" t="s">
        <v>1053</v>
      </c>
      <c r="AM69" s="79" t="s">
        <v>1126</v>
      </c>
      <c r="AN69" s="79" t="b">
        <v>0</v>
      </c>
      <c r="AO69" s="85" t="s">
        <v>1053</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275</v>
      </c>
      <c r="B70" s="64" t="s">
        <v>370</v>
      </c>
      <c r="C70" s="65"/>
      <c r="D70" s="66"/>
      <c r="E70" s="67"/>
      <c r="F70" s="68"/>
      <c r="G70" s="65"/>
      <c r="H70" s="69"/>
      <c r="I70" s="70"/>
      <c r="J70" s="70"/>
      <c r="K70" s="34" t="s">
        <v>65</v>
      </c>
      <c r="L70" s="77">
        <v>113</v>
      </c>
      <c r="M70" s="77"/>
      <c r="N70" s="72"/>
      <c r="O70" s="79" t="s">
        <v>391</v>
      </c>
      <c r="P70" s="81">
        <v>43505.869988425926</v>
      </c>
      <c r="Q70" s="79" t="s">
        <v>450</v>
      </c>
      <c r="R70" s="79"/>
      <c r="S70" s="79"/>
      <c r="T70" s="79" t="s">
        <v>610</v>
      </c>
      <c r="U70" s="79"/>
      <c r="V70" s="82" t="s">
        <v>716</v>
      </c>
      <c r="W70" s="81">
        <v>43505.869988425926</v>
      </c>
      <c r="X70" s="82" t="s">
        <v>838</v>
      </c>
      <c r="Y70" s="79"/>
      <c r="Z70" s="79"/>
      <c r="AA70" s="85" t="s">
        <v>988</v>
      </c>
      <c r="AB70" s="79"/>
      <c r="AC70" s="79" t="b">
        <v>0</v>
      </c>
      <c r="AD70" s="79">
        <v>0</v>
      </c>
      <c r="AE70" s="85" t="s">
        <v>1092</v>
      </c>
      <c r="AF70" s="79" t="b">
        <v>0</v>
      </c>
      <c r="AG70" s="79" t="s">
        <v>1115</v>
      </c>
      <c r="AH70" s="79"/>
      <c r="AI70" s="85" t="s">
        <v>1092</v>
      </c>
      <c r="AJ70" s="79" t="b">
        <v>0</v>
      </c>
      <c r="AK70" s="79">
        <v>1</v>
      </c>
      <c r="AL70" s="85" t="s">
        <v>1052</v>
      </c>
      <c r="AM70" s="79" t="s">
        <v>1123</v>
      </c>
      <c r="AN70" s="79" t="b">
        <v>0</v>
      </c>
      <c r="AO70" s="85" t="s">
        <v>1052</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0</v>
      </c>
      <c r="BE70" s="49">
        <v>0</v>
      </c>
      <c r="BF70" s="48">
        <v>0</v>
      </c>
      <c r="BG70" s="49">
        <v>0</v>
      </c>
      <c r="BH70" s="48">
        <v>0</v>
      </c>
      <c r="BI70" s="49">
        <v>0</v>
      </c>
      <c r="BJ70" s="48">
        <v>18</v>
      </c>
      <c r="BK70" s="49">
        <v>100</v>
      </c>
      <c r="BL70" s="48">
        <v>18</v>
      </c>
    </row>
    <row r="71" spans="1:64" ht="15">
      <c r="A71" s="64" t="s">
        <v>276</v>
      </c>
      <c r="B71" s="64" t="s">
        <v>276</v>
      </c>
      <c r="C71" s="65"/>
      <c r="D71" s="66"/>
      <c r="E71" s="67"/>
      <c r="F71" s="68"/>
      <c r="G71" s="65"/>
      <c r="H71" s="69"/>
      <c r="I71" s="70"/>
      <c r="J71" s="70"/>
      <c r="K71" s="34" t="s">
        <v>65</v>
      </c>
      <c r="L71" s="77">
        <v>116</v>
      </c>
      <c r="M71" s="77"/>
      <c r="N71" s="72"/>
      <c r="O71" s="79" t="s">
        <v>176</v>
      </c>
      <c r="P71" s="81">
        <v>43506.04902777778</v>
      </c>
      <c r="Q71" s="79" t="s">
        <v>451</v>
      </c>
      <c r="R71" s="79" t="s">
        <v>542</v>
      </c>
      <c r="S71" s="79" t="s">
        <v>589</v>
      </c>
      <c r="T71" s="79"/>
      <c r="U71" s="79"/>
      <c r="V71" s="82" t="s">
        <v>717</v>
      </c>
      <c r="W71" s="81">
        <v>43506.04902777778</v>
      </c>
      <c r="X71" s="82" t="s">
        <v>839</v>
      </c>
      <c r="Y71" s="79"/>
      <c r="Z71" s="79"/>
      <c r="AA71" s="85" t="s">
        <v>989</v>
      </c>
      <c r="AB71" s="79"/>
      <c r="AC71" s="79" t="b">
        <v>0</v>
      </c>
      <c r="AD71" s="79">
        <v>0</v>
      </c>
      <c r="AE71" s="85" t="s">
        <v>1092</v>
      </c>
      <c r="AF71" s="79" t="b">
        <v>0</v>
      </c>
      <c r="AG71" s="79" t="s">
        <v>1115</v>
      </c>
      <c r="AH71" s="79"/>
      <c r="AI71" s="85" t="s">
        <v>1092</v>
      </c>
      <c r="AJ71" s="79" t="b">
        <v>0</v>
      </c>
      <c r="AK71" s="79">
        <v>0</v>
      </c>
      <c r="AL71" s="85" t="s">
        <v>1092</v>
      </c>
      <c r="AM71" s="79" t="s">
        <v>1128</v>
      </c>
      <c r="AN71" s="79" t="b">
        <v>0</v>
      </c>
      <c r="AO71" s="85" t="s">
        <v>989</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8.333333333333334</v>
      </c>
      <c r="BF71" s="48">
        <v>0</v>
      </c>
      <c r="BG71" s="49">
        <v>0</v>
      </c>
      <c r="BH71" s="48">
        <v>0</v>
      </c>
      <c r="BI71" s="49">
        <v>0</v>
      </c>
      <c r="BJ71" s="48">
        <v>22</v>
      </c>
      <c r="BK71" s="49">
        <v>91.66666666666667</v>
      </c>
      <c r="BL71" s="48">
        <v>24</v>
      </c>
    </row>
    <row r="72" spans="1:64" ht="15">
      <c r="A72" s="64" t="s">
        <v>277</v>
      </c>
      <c r="B72" s="64" t="s">
        <v>277</v>
      </c>
      <c r="C72" s="65"/>
      <c r="D72" s="66"/>
      <c r="E72" s="67"/>
      <c r="F72" s="68"/>
      <c r="G72" s="65"/>
      <c r="H72" s="69"/>
      <c r="I72" s="70"/>
      <c r="J72" s="70"/>
      <c r="K72" s="34" t="s">
        <v>65</v>
      </c>
      <c r="L72" s="77">
        <v>117</v>
      </c>
      <c r="M72" s="77"/>
      <c r="N72" s="72"/>
      <c r="O72" s="79" t="s">
        <v>176</v>
      </c>
      <c r="P72" s="81">
        <v>43506.217881944445</v>
      </c>
      <c r="Q72" s="79" t="s">
        <v>452</v>
      </c>
      <c r="R72" s="82" t="s">
        <v>543</v>
      </c>
      <c r="S72" s="79" t="s">
        <v>579</v>
      </c>
      <c r="T72" s="79"/>
      <c r="U72" s="79"/>
      <c r="V72" s="82" t="s">
        <v>718</v>
      </c>
      <c r="W72" s="81">
        <v>43506.217881944445</v>
      </c>
      <c r="X72" s="82" t="s">
        <v>840</v>
      </c>
      <c r="Y72" s="79"/>
      <c r="Z72" s="79"/>
      <c r="AA72" s="85" t="s">
        <v>990</v>
      </c>
      <c r="AB72" s="79"/>
      <c r="AC72" s="79" t="b">
        <v>0</v>
      </c>
      <c r="AD72" s="79">
        <v>0</v>
      </c>
      <c r="AE72" s="85" t="s">
        <v>1092</v>
      </c>
      <c r="AF72" s="79" t="b">
        <v>1</v>
      </c>
      <c r="AG72" s="79" t="s">
        <v>1115</v>
      </c>
      <c r="AH72" s="79"/>
      <c r="AI72" s="85" t="s">
        <v>1120</v>
      </c>
      <c r="AJ72" s="79" t="b">
        <v>0</v>
      </c>
      <c r="AK72" s="79">
        <v>0</v>
      </c>
      <c r="AL72" s="85" t="s">
        <v>1092</v>
      </c>
      <c r="AM72" s="79" t="s">
        <v>1123</v>
      </c>
      <c r="AN72" s="79" t="b">
        <v>0</v>
      </c>
      <c r="AO72" s="85" t="s">
        <v>990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6</v>
      </c>
      <c r="BK72" s="49">
        <v>100</v>
      </c>
      <c r="BL72" s="48">
        <v>6</v>
      </c>
    </row>
    <row r="73" spans="1:64" ht="15">
      <c r="A73" s="64" t="s">
        <v>278</v>
      </c>
      <c r="B73" s="64" t="s">
        <v>371</v>
      </c>
      <c r="C73" s="65"/>
      <c r="D73" s="66"/>
      <c r="E73" s="67"/>
      <c r="F73" s="68"/>
      <c r="G73" s="65"/>
      <c r="H73" s="69"/>
      <c r="I73" s="70"/>
      <c r="J73" s="70"/>
      <c r="K73" s="34" t="s">
        <v>65</v>
      </c>
      <c r="L73" s="77">
        <v>118</v>
      </c>
      <c r="M73" s="77"/>
      <c r="N73" s="72"/>
      <c r="O73" s="79" t="s">
        <v>391</v>
      </c>
      <c r="P73" s="81">
        <v>43506.83693287037</v>
      </c>
      <c r="Q73" s="79" t="s">
        <v>453</v>
      </c>
      <c r="R73" s="79"/>
      <c r="S73" s="79"/>
      <c r="T73" s="79"/>
      <c r="U73" s="79"/>
      <c r="V73" s="82" t="s">
        <v>719</v>
      </c>
      <c r="W73" s="81">
        <v>43506.83693287037</v>
      </c>
      <c r="X73" s="82" t="s">
        <v>841</v>
      </c>
      <c r="Y73" s="79"/>
      <c r="Z73" s="79"/>
      <c r="AA73" s="85" t="s">
        <v>991</v>
      </c>
      <c r="AB73" s="79"/>
      <c r="AC73" s="79" t="b">
        <v>0</v>
      </c>
      <c r="AD73" s="79">
        <v>0</v>
      </c>
      <c r="AE73" s="85" t="s">
        <v>1092</v>
      </c>
      <c r="AF73" s="79" t="b">
        <v>0</v>
      </c>
      <c r="AG73" s="79" t="s">
        <v>1115</v>
      </c>
      <c r="AH73" s="79"/>
      <c r="AI73" s="85" t="s">
        <v>1092</v>
      </c>
      <c r="AJ73" s="79" t="b">
        <v>0</v>
      </c>
      <c r="AK73" s="79">
        <v>5</v>
      </c>
      <c r="AL73" s="85" t="s">
        <v>998</v>
      </c>
      <c r="AM73" s="79" t="s">
        <v>1123</v>
      </c>
      <c r="AN73" s="79" t="b">
        <v>0</v>
      </c>
      <c r="AO73" s="85" t="s">
        <v>998</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c r="BE73" s="49"/>
      <c r="BF73" s="48"/>
      <c r="BG73" s="49"/>
      <c r="BH73" s="48"/>
      <c r="BI73" s="49"/>
      <c r="BJ73" s="48"/>
      <c r="BK73" s="49"/>
      <c r="BL73" s="48"/>
    </row>
    <row r="74" spans="1:64" ht="15">
      <c r="A74" s="64" t="s">
        <v>279</v>
      </c>
      <c r="B74" s="64" t="s">
        <v>371</v>
      </c>
      <c r="C74" s="65"/>
      <c r="D74" s="66"/>
      <c r="E74" s="67"/>
      <c r="F74" s="68"/>
      <c r="G74" s="65"/>
      <c r="H74" s="69"/>
      <c r="I74" s="70"/>
      <c r="J74" s="70"/>
      <c r="K74" s="34" t="s">
        <v>65</v>
      </c>
      <c r="L74" s="77">
        <v>120</v>
      </c>
      <c r="M74" s="77"/>
      <c r="N74" s="72"/>
      <c r="O74" s="79" t="s">
        <v>391</v>
      </c>
      <c r="P74" s="81">
        <v>43506.83943287037</v>
      </c>
      <c r="Q74" s="79" t="s">
        <v>453</v>
      </c>
      <c r="R74" s="79"/>
      <c r="S74" s="79"/>
      <c r="T74" s="79"/>
      <c r="U74" s="79"/>
      <c r="V74" s="82" t="s">
        <v>720</v>
      </c>
      <c r="W74" s="81">
        <v>43506.83943287037</v>
      </c>
      <c r="X74" s="82" t="s">
        <v>842</v>
      </c>
      <c r="Y74" s="79"/>
      <c r="Z74" s="79"/>
      <c r="AA74" s="85" t="s">
        <v>992</v>
      </c>
      <c r="AB74" s="79"/>
      <c r="AC74" s="79" t="b">
        <v>0</v>
      </c>
      <c r="AD74" s="79">
        <v>0</v>
      </c>
      <c r="AE74" s="85" t="s">
        <v>1092</v>
      </c>
      <c r="AF74" s="79" t="b">
        <v>0</v>
      </c>
      <c r="AG74" s="79" t="s">
        <v>1115</v>
      </c>
      <c r="AH74" s="79"/>
      <c r="AI74" s="85" t="s">
        <v>1092</v>
      </c>
      <c r="AJ74" s="79" t="b">
        <v>0</v>
      </c>
      <c r="AK74" s="79">
        <v>5</v>
      </c>
      <c r="AL74" s="85" t="s">
        <v>998</v>
      </c>
      <c r="AM74" s="79" t="s">
        <v>1123</v>
      </c>
      <c r="AN74" s="79" t="b">
        <v>0</v>
      </c>
      <c r="AO74" s="85" t="s">
        <v>998</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c r="BE74" s="49"/>
      <c r="BF74" s="48"/>
      <c r="BG74" s="49"/>
      <c r="BH74" s="48"/>
      <c r="BI74" s="49"/>
      <c r="BJ74" s="48"/>
      <c r="BK74" s="49"/>
      <c r="BL74" s="48"/>
    </row>
    <row r="75" spans="1:64" ht="15">
      <c r="A75" s="64" t="s">
        <v>280</v>
      </c>
      <c r="B75" s="64" t="s">
        <v>372</v>
      </c>
      <c r="C75" s="65"/>
      <c r="D75" s="66"/>
      <c r="E75" s="67"/>
      <c r="F75" s="68"/>
      <c r="G75" s="65"/>
      <c r="H75" s="69"/>
      <c r="I75" s="70"/>
      <c r="J75" s="70"/>
      <c r="K75" s="34" t="s">
        <v>65</v>
      </c>
      <c r="L75" s="77">
        <v>122</v>
      </c>
      <c r="M75" s="77"/>
      <c r="N75" s="72"/>
      <c r="O75" s="79" t="s">
        <v>391</v>
      </c>
      <c r="P75" s="81">
        <v>43506.99484953703</v>
      </c>
      <c r="Q75" s="79" t="s">
        <v>454</v>
      </c>
      <c r="R75" s="79"/>
      <c r="S75" s="79"/>
      <c r="T75" s="79"/>
      <c r="U75" s="79"/>
      <c r="V75" s="82" t="s">
        <v>721</v>
      </c>
      <c r="W75" s="81">
        <v>43506.99484953703</v>
      </c>
      <c r="X75" s="82" t="s">
        <v>843</v>
      </c>
      <c r="Y75" s="79"/>
      <c r="Z75" s="79"/>
      <c r="AA75" s="85" t="s">
        <v>993</v>
      </c>
      <c r="AB75" s="85" t="s">
        <v>1083</v>
      </c>
      <c r="AC75" s="79" t="b">
        <v>0</v>
      </c>
      <c r="AD75" s="79">
        <v>3</v>
      </c>
      <c r="AE75" s="85" t="s">
        <v>1106</v>
      </c>
      <c r="AF75" s="79" t="b">
        <v>0</v>
      </c>
      <c r="AG75" s="79" t="s">
        <v>1115</v>
      </c>
      <c r="AH75" s="79"/>
      <c r="AI75" s="85" t="s">
        <v>1092</v>
      </c>
      <c r="AJ75" s="79" t="b">
        <v>0</v>
      </c>
      <c r="AK75" s="79">
        <v>1</v>
      </c>
      <c r="AL75" s="85" t="s">
        <v>1092</v>
      </c>
      <c r="AM75" s="79" t="s">
        <v>1126</v>
      </c>
      <c r="AN75" s="79" t="b">
        <v>0</v>
      </c>
      <c r="AO75" s="85" t="s">
        <v>1083</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281</v>
      </c>
      <c r="B76" s="64" t="s">
        <v>372</v>
      </c>
      <c r="C76" s="65"/>
      <c r="D76" s="66"/>
      <c r="E76" s="67"/>
      <c r="F76" s="68"/>
      <c r="G76" s="65"/>
      <c r="H76" s="69"/>
      <c r="I76" s="70"/>
      <c r="J76" s="70"/>
      <c r="K76" s="34" t="s">
        <v>65</v>
      </c>
      <c r="L76" s="77">
        <v>123</v>
      </c>
      <c r="M76" s="77"/>
      <c r="N76" s="72"/>
      <c r="O76" s="79" t="s">
        <v>391</v>
      </c>
      <c r="P76" s="81">
        <v>43507.00921296296</v>
      </c>
      <c r="Q76" s="79" t="s">
        <v>455</v>
      </c>
      <c r="R76" s="79"/>
      <c r="S76" s="79"/>
      <c r="T76" s="79"/>
      <c r="U76" s="79"/>
      <c r="V76" s="82" t="s">
        <v>722</v>
      </c>
      <c r="W76" s="81">
        <v>43507.00921296296</v>
      </c>
      <c r="X76" s="82" t="s">
        <v>844</v>
      </c>
      <c r="Y76" s="79"/>
      <c r="Z76" s="79"/>
      <c r="AA76" s="85" t="s">
        <v>994</v>
      </c>
      <c r="AB76" s="79"/>
      <c r="AC76" s="79" t="b">
        <v>0</v>
      </c>
      <c r="AD76" s="79">
        <v>0</v>
      </c>
      <c r="AE76" s="85" t="s">
        <v>1092</v>
      </c>
      <c r="AF76" s="79" t="b">
        <v>0</v>
      </c>
      <c r="AG76" s="79" t="s">
        <v>1115</v>
      </c>
      <c r="AH76" s="79"/>
      <c r="AI76" s="85" t="s">
        <v>1092</v>
      </c>
      <c r="AJ76" s="79" t="b">
        <v>0</v>
      </c>
      <c r="AK76" s="79">
        <v>1</v>
      </c>
      <c r="AL76" s="85" t="s">
        <v>993</v>
      </c>
      <c r="AM76" s="79" t="s">
        <v>1137</v>
      </c>
      <c r="AN76" s="79" t="b">
        <v>0</v>
      </c>
      <c r="AO76" s="85" t="s">
        <v>993</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c r="BE76" s="49"/>
      <c r="BF76" s="48"/>
      <c r="BG76" s="49"/>
      <c r="BH76" s="48"/>
      <c r="BI76" s="49"/>
      <c r="BJ76" s="48"/>
      <c r="BK76" s="49"/>
      <c r="BL76" s="48"/>
    </row>
    <row r="77" spans="1:64" ht="15">
      <c r="A77" s="64" t="s">
        <v>282</v>
      </c>
      <c r="B77" s="64" t="s">
        <v>371</v>
      </c>
      <c r="C77" s="65"/>
      <c r="D77" s="66"/>
      <c r="E77" s="67"/>
      <c r="F77" s="68"/>
      <c r="G77" s="65"/>
      <c r="H77" s="69"/>
      <c r="I77" s="70"/>
      <c r="J77" s="70"/>
      <c r="K77" s="34" t="s">
        <v>65</v>
      </c>
      <c r="L77" s="77">
        <v>136</v>
      </c>
      <c r="M77" s="77"/>
      <c r="N77" s="72"/>
      <c r="O77" s="79" t="s">
        <v>391</v>
      </c>
      <c r="P77" s="81">
        <v>43507.04158564815</v>
      </c>
      <c r="Q77" s="79" t="s">
        <v>453</v>
      </c>
      <c r="R77" s="79"/>
      <c r="S77" s="79"/>
      <c r="T77" s="79"/>
      <c r="U77" s="79"/>
      <c r="V77" s="82" t="s">
        <v>723</v>
      </c>
      <c r="W77" s="81">
        <v>43507.04158564815</v>
      </c>
      <c r="X77" s="82" t="s">
        <v>845</v>
      </c>
      <c r="Y77" s="79"/>
      <c r="Z77" s="79"/>
      <c r="AA77" s="85" t="s">
        <v>995</v>
      </c>
      <c r="AB77" s="79"/>
      <c r="AC77" s="79" t="b">
        <v>0</v>
      </c>
      <c r="AD77" s="79">
        <v>0</v>
      </c>
      <c r="AE77" s="85" t="s">
        <v>1092</v>
      </c>
      <c r="AF77" s="79" t="b">
        <v>0</v>
      </c>
      <c r="AG77" s="79" t="s">
        <v>1115</v>
      </c>
      <c r="AH77" s="79"/>
      <c r="AI77" s="85" t="s">
        <v>1092</v>
      </c>
      <c r="AJ77" s="79" t="b">
        <v>0</v>
      </c>
      <c r="AK77" s="79">
        <v>5</v>
      </c>
      <c r="AL77" s="85" t="s">
        <v>998</v>
      </c>
      <c r="AM77" s="79" t="s">
        <v>1127</v>
      </c>
      <c r="AN77" s="79" t="b">
        <v>0</v>
      </c>
      <c r="AO77" s="85" t="s">
        <v>998</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c r="BE77" s="49"/>
      <c r="BF77" s="48"/>
      <c r="BG77" s="49"/>
      <c r="BH77" s="48"/>
      <c r="BI77" s="49"/>
      <c r="BJ77" s="48"/>
      <c r="BK77" s="49"/>
      <c r="BL77" s="48"/>
    </row>
    <row r="78" spans="1:64" ht="15">
      <c r="A78" s="64" t="s">
        <v>283</v>
      </c>
      <c r="B78" s="64" t="s">
        <v>371</v>
      </c>
      <c r="C78" s="65"/>
      <c r="D78" s="66"/>
      <c r="E78" s="67"/>
      <c r="F78" s="68"/>
      <c r="G78" s="65"/>
      <c r="H78" s="69"/>
      <c r="I78" s="70"/>
      <c r="J78" s="70"/>
      <c r="K78" s="34" t="s">
        <v>65</v>
      </c>
      <c r="L78" s="77">
        <v>138</v>
      </c>
      <c r="M78" s="77"/>
      <c r="N78" s="72"/>
      <c r="O78" s="79" t="s">
        <v>391</v>
      </c>
      <c r="P78" s="81">
        <v>43507.04193287037</v>
      </c>
      <c r="Q78" s="79" t="s">
        <v>453</v>
      </c>
      <c r="R78" s="79"/>
      <c r="S78" s="79"/>
      <c r="T78" s="79"/>
      <c r="U78" s="79"/>
      <c r="V78" s="82" t="s">
        <v>724</v>
      </c>
      <c r="W78" s="81">
        <v>43507.04193287037</v>
      </c>
      <c r="X78" s="82" t="s">
        <v>846</v>
      </c>
      <c r="Y78" s="79"/>
      <c r="Z78" s="79"/>
      <c r="AA78" s="85" t="s">
        <v>996</v>
      </c>
      <c r="AB78" s="79"/>
      <c r="AC78" s="79" t="b">
        <v>0</v>
      </c>
      <c r="AD78" s="79">
        <v>0</v>
      </c>
      <c r="AE78" s="85" t="s">
        <v>1092</v>
      </c>
      <c r="AF78" s="79" t="b">
        <v>0</v>
      </c>
      <c r="AG78" s="79" t="s">
        <v>1115</v>
      </c>
      <c r="AH78" s="79"/>
      <c r="AI78" s="85" t="s">
        <v>1092</v>
      </c>
      <c r="AJ78" s="79" t="b">
        <v>0</v>
      </c>
      <c r="AK78" s="79">
        <v>5</v>
      </c>
      <c r="AL78" s="85" t="s">
        <v>998</v>
      </c>
      <c r="AM78" s="79" t="s">
        <v>1127</v>
      </c>
      <c r="AN78" s="79" t="b">
        <v>0</v>
      </c>
      <c r="AO78" s="85" t="s">
        <v>998</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c r="BE78" s="49"/>
      <c r="BF78" s="48"/>
      <c r="BG78" s="49"/>
      <c r="BH78" s="48"/>
      <c r="BI78" s="49"/>
      <c r="BJ78" s="48"/>
      <c r="BK78" s="49"/>
      <c r="BL78" s="48"/>
    </row>
    <row r="79" spans="1:64" ht="15">
      <c r="A79" s="64" t="s">
        <v>284</v>
      </c>
      <c r="B79" s="64" t="s">
        <v>371</v>
      </c>
      <c r="C79" s="65"/>
      <c r="D79" s="66"/>
      <c r="E79" s="67"/>
      <c r="F79" s="68"/>
      <c r="G79" s="65"/>
      <c r="H79" s="69"/>
      <c r="I79" s="70"/>
      <c r="J79" s="70"/>
      <c r="K79" s="34" t="s">
        <v>65</v>
      </c>
      <c r="L79" s="77">
        <v>140</v>
      </c>
      <c r="M79" s="77"/>
      <c r="N79" s="72"/>
      <c r="O79" s="79" t="s">
        <v>391</v>
      </c>
      <c r="P79" s="81">
        <v>43507.05197916667</v>
      </c>
      <c r="Q79" s="79" t="s">
        <v>453</v>
      </c>
      <c r="R79" s="79"/>
      <c r="S79" s="79"/>
      <c r="T79" s="79"/>
      <c r="U79" s="79"/>
      <c r="V79" s="82" t="s">
        <v>725</v>
      </c>
      <c r="W79" s="81">
        <v>43507.05197916667</v>
      </c>
      <c r="X79" s="82" t="s">
        <v>847</v>
      </c>
      <c r="Y79" s="79"/>
      <c r="Z79" s="79"/>
      <c r="AA79" s="85" t="s">
        <v>997</v>
      </c>
      <c r="AB79" s="79"/>
      <c r="AC79" s="79" t="b">
        <v>0</v>
      </c>
      <c r="AD79" s="79">
        <v>0</v>
      </c>
      <c r="AE79" s="85" t="s">
        <v>1092</v>
      </c>
      <c r="AF79" s="79" t="b">
        <v>0</v>
      </c>
      <c r="AG79" s="79" t="s">
        <v>1115</v>
      </c>
      <c r="AH79" s="79"/>
      <c r="AI79" s="85" t="s">
        <v>1092</v>
      </c>
      <c r="AJ79" s="79" t="b">
        <v>0</v>
      </c>
      <c r="AK79" s="79">
        <v>5</v>
      </c>
      <c r="AL79" s="85" t="s">
        <v>998</v>
      </c>
      <c r="AM79" s="79" t="s">
        <v>1132</v>
      </c>
      <c r="AN79" s="79" t="b">
        <v>0</v>
      </c>
      <c r="AO79" s="85" t="s">
        <v>998</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c r="BE79" s="49"/>
      <c r="BF79" s="48"/>
      <c r="BG79" s="49"/>
      <c r="BH79" s="48"/>
      <c r="BI79" s="49"/>
      <c r="BJ79" s="48"/>
      <c r="BK79" s="49"/>
      <c r="BL79" s="48"/>
    </row>
    <row r="80" spans="1:64" ht="15">
      <c r="A80" s="64" t="s">
        <v>285</v>
      </c>
      <c r="B80" s="64" t="s">
        <v>371</v>
      </c>
      <c r="C80" s="65"/>
      <c r="D80" s="66"/>
      <c r="E80" s="67"/>
      <c r="F80" s="68"/>
      <c r="G80" s="65"/>
      <c r="H80" s="69"/>
      <c r="I80" s="70"/>
      <c r="J80" s="70"/>
      <c r="K80" s="34" t="s">
        <v>65</v>
      </c>
      <c r="L80" s="77">
        <v>142</v>
      </c>
      <c r="M80" s="77"/>
      <c r="N80" s="72"/>
      <c r="O80" s="79" t="s">
        <v>391</v>
      </c>
      <c r="P80" s="81">
        <v>43506.836435185185</v>
      </c>
      <c r="Q80" s="79" t="s">
        <v>456</v>
      </c>
      <c r="R80" s="82" t="s">
        <v>544</v>
      </c>
      <c r="S80" s="79" t="s">
        <v>590</v>
      </c>
      <c r="T80" s="79" t="s">
        <v>625</v>
      </c>
      <c r="U80" s="79"/>
      <c r="V80" s="82" t="s">
        <v>726</v>
      </c>
      <c r="W80" s="81">
        <v>43506.836435185185</v>
      </c>
      <c r="X80" s="82" t="s">
        <v>848</v>
      </c>
      <c r="Y80" s="79"/>
      <c r="Z80" s="79"/>
      <c r="AA80" s="85" t="s">
        <v>998</v>
      </c>
      <c r="AB80" s="79"/>
      <c r="AC80" s="79" t="b">
        <v>0</v>
      </c>
      <c r="AD80" s="79">
        <v>7</v>
      </c>
      <c r="AE80" s="85" t="s">
        <v>1092</v>
      </c>
      <c r="AF80" s="79" t="b">
        <v>0</v>
      </c>
      <c r="AG80" s="79" t="s">
        <v>1115</v>
      </c>
      <c r="AH80" s="79"/>
      <c r="AI80" s="85" t="s">
        <v>1092</v>
      </c>
      <c r="AJ80" s="79" t="b">
        <v>0</v>
      </c>
      <c r="AK80" s="79">
        <v>5</v>
      </c>
      <c r="AL80" s="85" t="s">
        <v>1092</v>
      </c>
      <c r="AM80" s="79" t="s">
        <v>1126</v>
      </c>
      <c r="AN80" s="79" t="b">
        <v>0</v>
      </c>
      <c r="AO80" s="85" t="s">
        <v>998</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0</v>
      </c>
      <c r="BE80" s="49">
        <v>0</v>
      </c>
      <c r="BF80" s="48">
        <v>0</v>
      </c>
      <c r="BG80" s="49">
        <v>0</v>
      </c>
      <c r="BH80" s="48">
        <v>0</v>
      </c>
      <c r="BI80" s="49">
        <v>0</v>
      </c>
      <c r="BJ80" s="48">
        <v>26</v>
      </c>
      <c r="BK80" s="49">
        <v>100</v>
      </c>
      <c r="BL80" s="48">
        <v>26</v>
      </c>
    </row>
    <row r="81" spans="1:64" ht="15">
      <c r="A81" s="64" t="s">
        <v>286</v>
      </c>
      <c r="B81" s="64" t="s">
        <v>371</v>
      </c>
      <c r="C81" s="65"/>
      <c r="D81" s="66"/>
      <c r="E81" s="67"/>
      <c r="F81" s="68"/>
      <c r="G81" s="65"/>
      <c r="H81" s="69"/>
      <c r="I81" s="70"/>
      <c r="J81" s="70"/>
      <c r="K81" s="34" t="s">
        <v>65</v>
      </c>
      <c r="L81" s="77">
        <v>143</v>
      </c>
      <c r="M81" s="77"/>
      <c r="N81" s="72"/>
      <c r="O81" s="79" t="s">
        <v>391</v>
      </c>
      <c r="P81" s="81">
        <v>43507.68020833333</v>
      </c>
      <c r="Q81" s="79" t="s">
        <v>453</v>
      </c>
      <c r="R81" s="79"/>
      <c r="S81" s="79"/>
      <c r="T81" s="79"/>
      <c r="U81" s="79"/>
      <c r="V81" s="82" t="s">
        <v>727</v>
      </c>
      <c r="W81" s="81">
        <v>43507.68020833333</v>
      </c>
      <c r="X81" s="82" t="s">
        <v>849</v>
      </c>
      <c r="Y81" s="79"/>
      <c r="Z81" s="79"/>
      <c r="AA81" s="85" t="s">
        <v>999</v>
      </c>
      <c r="AB81" s="79"/>
      <c r="AC81" s="79" t="b">
        <v>0</v>
      </c>
      <c r="AD81" s="79">
        <v>0</v>
      </c>
      <c r="AE81" s="85" t="s">
        <v>1092</v>
      </c>
      <c r="AF81" s="79" t="b">
        <v>0</v>
      </c>
      <c r="AG81" s="79" t="s">
        <v>1115</v>
      </c>
      <c r="AH81" s="79"/>
      <c r="AI81" s="85" t="s">
        <v>1092</v>
      </c>
      <c r="AJ81" s="79" t="b">
        <v>0</v>
      </c>
      <c r="AK81" s="79">
        <v>6</v>
      </c>
      <c r="AL81" s="85" t="s">
        <v>998</v>
      </c>
      <c r="AM81" s="79" t="s">
        <v>1124</v>
      </c>
      <c r="AN81" s="79" t="b">
        <v>0</v>
      </c>
      <c r="AO81" s="85" t="s">
        <v>998</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287</v>
      </c>
      <c r="B82" s="64" t="s">
        <v>287</v>
      </c>
      <c r="C82" s="65"/>
      <c r="D82" s="66"/>
      <c r="E82" s="67"/>
      <c r="F82" s="68"/>
      <c r="G82" s="65"/>
      <c r="H82" s="69"/>
      <c r="I82" s="70"/>
      <c r="J82" s="70"/>
      <c r="K82" s="34" t="s">
        <v>65</v>
      </c>
      <c r="L82" s="77">
        <v>145</v>
      </c>
      <c r="M82" s="77"/>
      <c r="N82" s="72"/>
      <c r="O82" s="79" t="s">
        <v>176</v>
      </c>
      <c r="P82" s="81">
        <v>43507.69127314815</v>
      </c>
      <c r="Q82" s="79" t="s">
        <v>457</v>
      </c>
      <c r="R82" s="82" t="s">
        <v>545</v>
      </c>
      <c r="S82" s="79" t="s">
        <v>591</v>
      </c>
      <c r="T82" s="79"/>
      <c r="U82" s="79"/>
      <c r="V82" s="82" t="s">
        <v>728</v>
      </c>
      <c r="W82" s="81">
        <v>43507.69127314815</v>
      </c>
      <c r="X82" s="82" t="s">
        <v>850</v>
      </c>
      <c r="Y82" s="79"/>
      <c r="Z82" s="79"/>
      <c r="AA82" s="85" t="s">
        <v>1000</v>
      </c>
      <c r="AB82" s="79"/>
      <c r="AC82" s="79" t="b">
        <v>0</v>
      </c>
      <c r="AD82" s="79">
        <v>0</v>
      </c>
      <c r="AE82" s="85" t="s">
        <v>1092</v>
      </c>
      <c r="AF82" s="79" t="b">
        <v>0</v>
      </c>
      <c r="AG82" s="79" t="s">
        <v>1115</v>
      </c>
      <c r="AH82" s="79"/>
      <c r="AI82" s="85" t="s">
        <v>1092</v>
      </c>
      <c r="AJ82" s="79" t="b">
        <v>0</v>
      </c>
      <c r="AK82" s="79">
        <v>0</v>
      </c>
      <c r="AL82" s="85" t="s">
        <v>1092</v>
      </c>
      <c r="AM82" s="79" t="s">
        <v>1138</v>
      </c>
      <c r="AN82" s="79" t="b">
        <v>0</v>
      </c>
      <c r="AO82" s="85" t="s">
        <v>1000</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1</v>
      </c>
      <c r="BG82" s="49">
        <v>9.090909090909092</v>
      </c>
      <c r="BH82" s="48">
        <v>0</v>
      </c>
      <c r="BI82" s="49">
        <v>0</v>
      </c>
      <c r="BJ82" s="48">
        <v>10</v>
      </c>
      <c r="BK82" s="49">
        <v>90.9090909090909</v>
      </c>
      <c r="BL82" s="48">
        <v>11</v>
      </c>
    </row>
    <row r="83" spans="1:64" ht="15">
      <c r="A83" s="64" t="s">
        <v>288</v>
      </c>
      <c r="B83" s="64" t="s">
        <v>288</v>
      </c>
      <c r="C83" s="65"/>
      <c r="D83" s="66"/>
      <c r="E83" s="67"/>
      <c r="F83" s="68"/>
      <c r="G83" s="65"/>
      <c r="H83" s="69"/>
      <c r="I83" s="70"/>
      <c r="J83" s="70"/>
      <c r="K83" s="34" t="s">
        <v>65</v>
      </c>
      <c r="L83" s="77">
        <v>146</v>
      </c>
      <c r="M83" s="77"/>
      <c r="N83" s="72"/>
      <c r="O83" s="79" t="s">
        <v>176</v>
      </c>
      <c r="P83" s="81">
        <v>43507.795277777775</v>
      </c>
      <c r="Q83" s="79" t="s">
        <v>458</v>
      </c>
      <c r="R83" s="82" t="s">
        <v>546</v>
      </c>
      <c r="S83" s="79" t="s">
        <v>592</v>
      </c>
      <c r="T83" s="79"/>
      <c r="U83" s="79"/>
      <c r="V83" s="82" t="s">
        <v>729</v>
      </c>
      <c r="W83" s="81">
        <v>43507.795277777775</v>
      </c>
      <c r="X83" s="82" t="s">
        <v>851</v>
      </c>
      <c r="Y83" s="79"/>
      <c r="Z83" s="79"/>
      <c r="AA83" s="85" t="s">
        <v>1001</v>
      </c>
      <c r="AB83" s="79"/>
      <c r="AC83" s="79" t="b">
        <v>0</v>
      </c>
      <c r="AD83" s="79">
        <v>0</v>
      </c>
      <c r="AE83" s="85" t="s">
        <v>1092</v>
      </c>
      <c r="AF83" s="79" t="b">
        <v>0</v>
      </c>
      <c r="AG83" s="79" t="s">
        <v>1115</v>
      </c>
      <c r="AH83" s="79"/>
      <c r="AI83" s="85" t="s">
        <v>1092</v>
      </c>
      <c r="AJ83" s="79" t="b">
        <v>0</v>
      </c>
      <c r="AK83" s="79">
        <v>0</v>
      </c>
      <c r="AL83" s="85" t="s">
        <v>1092</v>
      </c>
      <c r="AM83" s="79" t="s">
        <v>1128</v>
      </c>
      <c r="AN83" s="79" t="b">
        <v>0</v>
      </c>
      <c r="AO83" s="85" t="s">
        <v>1001</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11</v>
      </c>
      <c r="BK83" s="49">
        <v>100</v>
      </c>
      <c r="BL83" s="48">
        <v>11</v>
      </c>
    </row>
    <row r="84" spans="1:64" ht="15">
      <c r="A84" s="64" t="s">
        <v>289</v>
      </c>
      <c r="B84" s="64" t="s">
        <v>289</v>
      </c>
      <c r="C84" s="65"/>
      <c r="D84" s="66"/>
      <c r="E84" s="67"/>
      <c r="F84" s="68"/>
      <c r="G84" s="65"/>
      <c r="H84" s="69"/>
      <c r="I84" s="70"/>
      <c r="J84" s="70"/>
      <c r="K84" s="34" t="s">
        <v>65</v>
      </c>
      <c r="L84" s="77">
        <v>147</v>
      </c>
      <c r="M84" s="77"/>
      <c r="N84" s="72"/>
      <c r="O84" s="79" t="s">
        <v>176</v>
      </c>
      <c r="P84" s="81">
        <v>43507.820856481485</v>
      </c>
      <c r="Q84" s="82" t="s">
        <v>459</v>
      </c>
      <c r="R84" s="82" t="s">
        <v>547</v>
      </c>
      <c r="S84" s="79" t="s">
        <v>593</v>
      </c>
      <c r="T84" s="79"/>
      <c r="U84" s="79"/>
      <c r="V84" s="82" t="s">
        <v>730</v>
      </c>
      <c r="W84" s="81">
        <v>43507.820856481485</v>
      </c>
      <c r="X84" s="82" t="s">
        <v>852</v>
      </c>
      <c r="Y84" s="79"/>
      <c r="Z84" s="79"/>
      <c r="AA84" s="85" t="s">
        <v>1002</v>
      </c>
      <c r="AB84" s="79"/>
      <c r="AC84" s="79" t="b">
        <v>0</v>
      </c>
      <c r="AD84" s="79">
        <v>0</v>
      </c>
      <c r="AE84" s="85" t="s">
        <v>1092</v>
      </c>
      <c r="AF84" s="79" t="b">
        <v>0</v>
      </c>
      <c r="AG84" s="79" t="s">
        <v>1116</v>
      </c>
      <c r="AH84" s="79"/>
      <c r="AI84" s="85" t="s">
        <v>1092</v>
      </c>
      <c r="AJ84" s="79" t="b">
        <v>0</v>
      </c>
      <c r="AK84" s="79">
        <v>0</v>
      </c>
      <c r="AL84" s="85" t="s">
        <v>1092</v>
      </c>
      <c r="AM84" s="79" t="s">
        <v>1126</v>
      </c>
      <c r="AN84" s="79" t="b">
        <v>0</v>
      </c>
      <c r="AO84" s="85" t="s">
        <v>1002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0</v>
      </c>
      <c r="BK84" s="49">
        <v>0</v>
      </c>
      <c r="BL84" s="48">
        <v>0</v>
      </c>
    </row>
    <row r="85" spans="1:64" ht="15">
      <c r="A85" s="64" t="s">
        <v>290</v>
      </c>
      <c r="B85" s="64" t="s">
        <v>296</v>
      </c>
      <c r="C85" s="65"/>
      <c r="D85" s="66"/>
      <c r="E85" s="67"/>
      <c r="F85" s="68"/>
      <c r="G85" s="65"/>
      <c r="H85" s="69"/>
      <c r="I85" s="70"/>
      <c r="J85" s="70"/>
      <c r="K85" s="34" t="s">
        <v>65</v>
      </c>
      <c r="L85" s="77">
        <v>148</v>
      </c>
      <c r="M85" s="77"/>
      <c r="N85" s="72"/>
      <c r="O85" s="79" t="s">
        <v>391</v>
      </c>
      <c r="P85" s="81">
        <v>43507.83799768519</v>
      </c>
      <c r="Q85" s="79" t="s">
        <v>460</v>
      </c>
      <c r="R85" s="79"/>
      <c r="S85" s="79"/>
      <c r="T85" s="79" t="s">
        <v>626</v>
      </c>
      <c r="U85" s="79"/>
      <c r="V85" s="82" t="s">
        <v>731</v>
      </c>
      <c r="W85" s="81">
        <v>43507.83799768519</v>
      </c>
      <c r="X85" s="82" t="s">
        <v>853</v>
      </c>
      <c r="Y85" s="79"/>
      <c r="Z85" s="79"/>
      <c r="AA85" s="85" t="s">
        <v>1003</v>
      </c>
      <c r="AB85" s="79"/>
      <c r="AC85" s="79" t="b">
        <v>0</v>
      </c>
      <c r="AD85" s="79">
        <v>0</v>
      </c>
      <c r="AE85" s="85" t="s">
        <v>1092</v>
      </c>
      <c r="AF85" s="79" t="b">
        <v>0</v>
      </c>
      <c r="AG85" s="79" t="s">
        <v>1115</v>
      </c>
      <c r="AH85" s="79"/>
      <c r="AI85" s="85" t="s">
        <v>1092</v>
      </c>
      <c r="AJ85" s="79" t="b">
        <v>0</v>
      </c>
      <c r="AK85" s="79">
        <v>0</v>
      </c>
      <c r="AL85" s="85" t="s">
        <v>1092</v>
      </c>
      <c r="AM85" s="79" t="s">
        <v>1129</v>
      </c>
      <c r="AN85" s="79" t="b">
        <v>0</v>
      </c>
      <c r="AO85" s="85" t="s">
        <v>1003</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0</v>
      </c>
      <c r="BE85" s="49">
        <v>0</v>
      </c>
      <c r="BF85" s="48">
        <v>0</v>
      </c>
      <c r="BG85" s="49">
        <v>0</v>
      </c>
      <c r="BH85" s="48">
        <v>0</v>
      </c>
      <c r="BI85" s="49">
        <v>0</v>
      </c>
      <c r="BJ85" s="48">
        <v>31</v>
      </c>
      <c r="BK85" s="49">
        <v>100</v>
      </c>
      <c r="BL85" s="48">
        <v>31</v>
      </c>
    </row>
    <row r="86" spans="1:64" ht="15">
      <c r="A86" s="64" t="s">
        <v>291</v>
      </c>
      <c r="B86" s="64" t="s">
        <v>296</v>
      </c>
      <c r="C86" s="65"/>
      <c r="D86" s="66"/>
      <c r="E86" s="67"/>
      <c r="F86" s="68"/>
      <c r="G86" s="65"/>
      <c r="H86" s="69"/>
      <c r="I86" s="70"/>
      <c r="J86" s="70"/>
      <c r="K86" s="34" t="s">
        <v>65</v>
      </c>
      <c r="L86" s="77">
        <v>149</v>
      </c>
      <c r="M86" s="77"/>
      <c r="N86" s="72"/>
      <c r="O86" s="79" t="s">
        <v>391</v>
      </c>
      <c r="P86" s="81">
        <v>43507.83837962963</v>
      </c>
      <c r="Q86" s="79" t="s">
        <v>460</v>
      </c>
      <c r="R86" s="79"/>
      <c r="S86" s="79"/>
      <c r="T86" s="79" t="s">
        <v>626</v>
      </c>
      <c r="U86" s="79"/>
      <c r="V86" s="82" t="s">
        <v>732</v>
      </c>
      <c r="W86" s="81">
        <v>43507.83837962963</v>
      </c>
      <c r="X86" s="82" t="s">
        <v>854</v>
      </c>
      <c r="Y86" s="79"/>
      <c r="Z86" s="79"/>
      <c r="AA86" s="85" t="s">
        <v>1004</v>
      </c>
      <c r="AB86" s="79"/>
      <c r="AC86" s="79" t="b">
        <v>0</v>
      </c>
      <c r="AD86" s="79">
        <v>0</v>
      </c>
      <c r="AE86" s="85" t="s">
        <v>1092</v>
      </c>
      <c r="AF86" s="79" t="b">
        <v>0</v>
      </c>
      <c r="AG86" s="79" t="s">
        <v>1115</v>
      </c>
      <c r="AH86" s="79"/>
      <c r="AI86" s="85" t="s">
        <v>1092</v>
      </c>
      <c r="AJ86" s="79" t="b">
        <v>0</v>
      </c>
      <c r="AK86" s="79">
        <v>0</v>
      </c>
      <c r="AL86" s="85" t="s">
        <v>1092</v>
      </c>
      <c r="AM86" s="79" t="s">
        <v>1129</v>
      </c>
      <c r="AN86" s="79" t="b">
        <v>0</v>
      </c>
      <c r="AO86" s="85" t="s">
        <v>1004</v>
      </c>
      <c r="AP86" s="79" t="s">
        <v>176</v>
      </c>
      <c r="AQ86" s="79">
        <v>0</v>
      </c>
      <c r="AR86" s="79">
        <v>0</v>
      </c>
      <c r="AS86" s="79"/>
      <c r="AT86" s="79"/>
      <c r="AU86" s="79"/>
      <c r="AV86" s="79"/>
      <c r="AW86" s="79"/>
      <c r="AX86" s="79"/>
      <c r="AY86" s="79"/>
      <c r="AZ86" s="79"/>
      <c r="BA86">
        <v>1</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31</v>
      </c>
      <c r="BK86" s="49">
        <v>100</v>
      </c>
      <c r="BL86" s="48">
        <v>31</v>
      </c>
    </row>
    <row r="87" spans="1:64" ht="15">
      <c r="A87" s="64" t="s">
        <v>292</v>
      </c>
      <c r="B87" s="64" t="s">
        <v>296</v>
      </c>
      <c r="C87" s="65"/>
      <c r="D87" s="66"/>
      <c r="E87" s="67"/>
      <c r="F87" s="68"/>
      <c r="G87" s="65"/>
      <c r="H87" s="69"/>
      <c r="I87" s="70"/>
      <c r="J87" s="70"/>
      <c r="K87" s="34" t="s">
        <v>65</v>
      </c>
      <c r="L87" s="77">
        <v>150</v>
      </c>
      <c r="M87" s="77"/>
      <c r="N87" s="72"/>
      <c r="O87" s="79" t="s">
        <v>391</v>
      </c>
      <c r="P87" s="81">
        <v>43507.85701388889</v>
      </c>
      <c r="Q87" s="79" t="s">
        <v>460</v>
      </c>
      <c r="R87" s="79"/>
      <c r="S87" s="79"/>
      <c r="T87" s="79" t="s">
        <v>626</v>
      </c>
      <c r="U87" s="79"/>
      <c r="V87" s="82" t="s">
        <v>733</v>
      </c>
      <c r="W87" s="81">
        <v>43507.85701388889</v>
      </c>
      <c r="X87" s="82" t="s">
        <v>855</v>
      </c>
      <c r="Y87" s="79"/>
      <c r="Z87" s="79"/>
      <c r="AA87" s="85" t="s">
        <v>1005</v>
      </c>
      <c r="AB87" s="79"/>
      <c r="AC87" s="79" t="b">
        <v>0</v>
      </c>
      <c r="AD87" s="79">
        <v>0</v>
      </c>
      <c r="AE87" s="85" t="s">
        <v>1092</v>
      </c>
      <c r="AF87" s="79" t="b">
        <v>0</v>
      </c>
      <c r="AG87" s="79" t="s">
        <v>1115</v>
      </c>
      <c r="AH87" s="79"/>
      <c r="AI87" s="85" t="s">
        <v>1092</v>
      </c>
      <c r="AJ87" s="79" t="b">
        <v>0</v>
      </c>
      <c r="AK87" s="79">
        <v>0</v>
      </c>
      <c r="AL87" s="85" t="s">
        <v>1092</v>
      </c>
      <c r="AM87" s="79" t="s">
        <v>1129</v>
      </c>
      <c r="AN87" s="79" t="b">
        <v>0</v>
      </c>
      <c r="AO87" s="85" t="s">
        <v>1005</v>
      </c>
      <c r="AP87" s="79" t="s">
        <v>176</v>
      </c>
      <c r="AQ87" s="79">
        <v>0</v>
      </c>
      <c r="AR87" s="79">
        <v>0</v>
      </c>
      <c r="AS87" s="79"/>
      <c r="AT87" s="79"/>
      <c r="AU87" s="79"/>
      <c r="AV87" s="79"/>
      <c r="AW87" s="79"/>
      <c r="AX87" s="79"/>
      <c r="AY87" s="79"/>
      <c r="AZ87" s="79"/>
      <c r="BA87">
        <v>1</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31</v>
      </c>
      <c r="BK87" s="49">
        <v>100</v>
      </c>
      <c r="BL87" s="48">
        <v>31</v>
      </c>
    </row>
    <row r="88" spans="1:64" ht="15">
      <c r="A88" s="64" t="s">
        <v>293</v>
      </c>
      <c r="B88" s="64" t="s">
        <v>296</v>
      </c>
      <c r="C88" s="65"/>
      <c r="D88" s="66"/>
      <c r="E88" s="67"/>
      <c r="F88" s="68"/>
      <c r="G88" s="65"/>
      <c r="H88" s="69"/>
      <c r="I88" s="70"/>
      <c r="J88" s="70"/>
      <c r="K88" s="34" t="s">
        <v>65</v>
      </c>
      <c r="L88" s="77">
        <v>151</v>
      </c>
      <c r="M88" s="77"/>
      <c r="N88" s="72"/>
      <c r="O88" s="79" t="s">
        <v>391</v>
      </c>
      <c r="P88" s="81">
        <v>43507.86923611111</v>
      </c>
      <c r="Q88" s="79" t="s">
        <v>460</v>
      </c>
      <c r="R88" s="79"/>
      <c r="S88" s="79"/>
      <c r="T88" s="79" t="s">
        <v>626</v>
      </c>
      <c r="U88" s="79"/>
      <c r="V88" s="82" t="s">
        <v>734</v>
      </c>
      <c r="W88" s="81">
        <v>43507.86923611111</v>
      </c>
      <c r="X88" s="82" t="s">
        <v>856</v>
      </c>
      <c r="Y88" s="79"/>
      <c r="Z88" s="79"/>
      <c r="AA88" s="85" t="s">
        <v>1006</v>
      </c>
      <c r="AB88" s="79"/>
      <c r="AC88" s="79" t="b">
        <v>0</v>
      </c>
      <c r="AD88" s="79">
        <v>0</v>
      </c>
      <c r="AE88" s="85" t="s">
        <v>1092</v>
      </c>
      <c r="AF88" s="79" t="b">
        <v>0</v>
      </c>
      <c r="AG88" s="79" t="s">
        <v>1115</v>
      </c>
      <c r="AH88" s="79"/>
      <c r="AI88" s="85" t="s">
        <v>1092</v>
      </c>
      <c r="AJ88" s="79" t="b">
        <v>0</v>
      </c>
      <c r="AK88" s="79">
        <v>0</v>
      </c>
      <c r="AL88" s="85" t="s">
        <v>1092</v>
      </c>
      <c r="AM88" s="79" t="s">
        <v>1129</v>
      </c>
      <c r="AN88" s="79" t="b">
        <v>0</v>
      </c>
      <c r="AO88" s="85" t="s">
        <v>1006</v>
      </c>
      <c r="AP88" s="79" t="s">
        <v>176</v>
      </c>
      <c r="AQ88" s="79">
        <v>0</v>
      </c>
      <c r="AR88" s="79">
        <v>0</v>
      </c>
      <c r="AS88" s="79"/>
      <c r="AT88" s="79"/>
      <c r="AU88" s="79"/>
      <c r="AV88" s="79"/>
      <c r="AW88" s="79"/>
      <c r="AX88" s="79"/>
      <c r="AY88" s="79"/>
      <c r="AZ88" s="79"/>
      <c r="BA88">
        <v>1</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31</v>
      </c>
      <c r="BK88" s="49">
        <v>100</v>
      </c>
      <c r="BL88" s="48">
        <v>31</v>
      </c>
    </row>
    <row r="89" spans="1:64" ht="15">
      <c r="A89" s="64" t="s">
        <v>294</v>
      </c>
      <c r="B89" s="64" t="s">
        <v>296</v>
      </c>
      <c r="C89" s="65"/>
      <c r="D89" s="66"/>
      <c r="E89" s="67"/>
      <c r="F89" s="68"/>
      <c r="G89" s="65"/>
      <c r="H89" s="69"/>
      <c r="I89" s="70"/>
      <c r="J89" s="70"/>
      <c r="K89" s="34" t="s">
        <v>65</v>
      </c>
      <c r="L89" s="77">
        <v>152</v>
      </c>
      <c r="M89" s="77"/>
      <c r="N89" s="72"/>
      <c r="O89" s="79" t="s">
        <v>391</v>
      </c>
      <c r="P89" s="81">
        <v>43507.87167824074</v>
      </c>
      <c r="Q89" s="79" t="s">
        <v>460</v>
      </c>
      <c r="R89" s="79"/>
      <c r="S89" s="79"/>
      <c r="T89" s="79" t="s">
        <v>626</v>
      </c>
      <c r="U89" s="79"/>
      <c r="V89" s="82" t="s">
        <v>735</v>
      </c>
      <c r="W89" s="81">
        <v>43507.87167824074</v>
      </c>
      <c r="X89" s="82" t="s">
        <v>857</v>
      </c>
      <c r="Y89" s="79"/>
      <c r="Z89" s="79"/>
      <c r="AA89" s="85" t="s">
        <v>1007</v>
      </c>
      <c r="AB89" s="79"/>
      <c r="AC89" s="79" t="b">
        <v>0</v>
      </c>
      <c r="AD89" s="79">
        <v>0</v>
      </c>
      <c r="AE89" s="85" t="s">
        <v>1092</v>
      </c>
      <c r="AF89" s="79" t="b">
        <v>0</v>
      </c>
      <c r="AG89" s="79" t="s">
        <v>1115</v>
      </c>
      <c r="AH89" s="79"/>
      <c r="AI89" s="85" t="s">
        <v>1092</v>
      </c>
      <c r="AJ89" s="79" t="b">
        <v>0</v>
      </c>
      <c r="AK89" s="79">
        <v>0</v>
      </c>
      <c r="AL89" s="85" t="s">
        <v>1092</v>
      </c>
      <c r="AM89" s="79" t="s">
        <v>1129</v>
      </c>
      <c r="AN89" s="79" t="b">
        <v>0</v>
      </c>
      <c r="AO89" s="85" t="s">
        <v>1007</v>
      </c>
      <c r="AP89" s="79" t="s">
        <v>176</v>
      </c>
      <c r="AQ89" s="79">
        <v>0</v>
      </c>
      <c r="AR89" s="79">
        <v>0</v>
      </c>
      <c r="AS89" s="79"/>
      <c r="AT89" s="79"/>
      <c r="AU89" s="79"/>
      <c r="AV89" s="79"/>
      <c r="AW89" s="79"/>
      <c r="AX89" s="79"/>
      <c r="AY89" s="79"/>
      <c r="AZ89" s="79"/>
      <c r="BA89">
        <v>1</v>
      </c>
      <c r="BB89" s="78" t="str">
        <f>REPLACE(INDEX(GroupVertices[Group],MATCH(Edges24[[#This Row],[Vertex 1]],GroupVertices[Vertex],0)),1,1,"")</f>
        <v>4</v>
      </c>
      <c r="BC89" s="78" t="str">
        <f>REPLACE(INDEX(GroupVertices[Group],MATCH(Edges24[[#This Row],[Vertex 2]],GroupVertices[Vertex],0)),1,1,"")</f>
        <v>4</v>
      </c>
      <c r="BD89" s="48">
        <v>0</v>
      </c>
      <c r="BE89" s="49">
        <v>0</v>
      </c>
      <c r="BF89" s="48">
        <v>0</v>
      </c>
      <c r="BG89" s="49">
        <v>0</v>
      </c>
      <c r="BH89" s="48">
        <v>0</v>
      </c>
      <c r="BI89" s="49">
        <v>0</v>
      </c>
      <c r="BJ89" s="48">
        <v>31</v>
      </c>
      <c r="BK89" s="49">
        <v>100</v>
      </c>
      <c r="BL89" s="48">
        <v>31</v>
      </c>
    </row>
    <row r="90" spans="1:64" ht="15">
      <c r="A90" s="64" t="s">
        <v>295</v>
      </c>
      <c r="B90" s="64" t="s">
        <v>296</v>
      </c>
      <c r="C90" s="65"/>
      <c r="D90" s="66"/>
      <c r="E90" s="67"/>
      <c r="F90" s="68"/>
      <c r="G90" s="65"/>
      <c r="H90" s="69"/>
      <c r="I90" s="70"/>
      <c r="J90" s="70"/>
      <c r="K90" s="34" t="s">
        <v>65</v>
      </c>
      <c r="L90" s="77">
        <v>153</v>
      </c>
      <c r="M90" s="77"/>
      <c r="N90" s="72"/>
      <c r="O90" s="79" t="s">
        <v>391</v>
      </c>
      <c r="P90" s="81">
        <v>43507.87394675926</v>
      </c>
      <c r="Q90" s="79" t="s">
        <v>460</v>
      </c>
      <c r="R90" s="79"/>
      <c r="S90" s="79"/>
      <c r="T90" s="79" t="s">
        <v>626</v>
      </c>
      <c r="U90" s="79"/>
      <c r="V90" s="82" t="s">
        <v>736</v>
      </c>
      <c r="W90" s="81">
        <v>43507.87394675926</v>
      </c>
      <c r="X90" s="82" t="s">
        <v>858</v>
      </c>
      <c r="Y90" s="79"/>
      <c r="Z90" s="79"/>
      <c r="AA90" s="85" t="s">
        <v>1008</v>
      </c>
      <c r="AB90" s="79"/>
      <c r="AC90" s="79" t="b">
        <v>0</v>
      </c>
      <c r="AD90" s="79">
        <v>0</v>
      </c>
      <c r="AE90" s="85" t="s">
        <v>1092</v>
      </c>
      <c r="AF90" s="79" t="b">
        <v>0</v>
      </c>
      <c r="AG90" s="79" t="s">
        <v>1115</v>
      </c>
      <c r="AH90" s="79"/>
      <c r="AI90" s="85" t="s">
        <v>1092</v>
      </c>
      <c r="AJ90" s="79" t="b">
        <v>0</v>
      </c>
      <c r="AK90" s="79">
        <v>0</v>
      </c>
      <c r="AL90" s="85" t="s">
        <v>1092</v>
      </c>
      <c r="AM90" s="79" t="s">
        <v>1129</v>
      </c>
      <c r="AN90" s="79" t="b">
        <v>0</v>
      </c>
      <c r="AO90" s="85" t="s">
        <v>1008</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31</v>
      </c>
      <c r="BK90" s="49">
        <v>100</v>
      </c>
      <c r="BL90" s="48">
        <v>31</v>
      </c>
    </row>
    <row r="91" spans="1:64" ht="15">
      <c r="A91" s="64" t="s">
        <v>296</v>
      </c>
      <c r="B91" s="64" t="s">
        <v>296</v>
      </c>
      <c r="C91" s="65"/>
      <c r="D91" s="66"/>
      <c r="E91" s="67"/>
      <c r="F91" s="68"/>
      <c r="G91" s="65"/>
      <c r="H91" s="69"/>
      <c r="I91" s="70"/>
      <c r="J91" s="70"/>
      <c r="K91" s="34" t="s">
        <v>65</v>
      </c>
      <c r="L91" s="77">
        <v>154</v>
      </c>
      <c r="M91" s="77"/>
      <c r="N91" s="72"/>
      <c r="O91" s="79" t="s">
        <v>176</v>
      </c>
      <c r="P91" s="81">
        <v>43507.83783564815</v>
      </c>
      <c r="Q91" s="79" t="s">
        <v>461</v>
      </c>
      <c r="R91" s="79"/>
      <c r="S91" s="79"/>
      <c r="T91" s="79"/>
      <c r="U91" s="79"/>
      <c r="V91" s="82" t="s">
        <v>737</v>
      </c>
      <c r="W91" s="81">
        <v>43507.83783564815</v>
      </c>
      <c r="X91" s="82" t="s">
        <v>859</v>
      </c>
      <c r="Y91" s="79"/>
      <c r="Z91" s="79"/>
      <c r="AA91" s="85" t="s">
        <v>1009</v>
      </c>
      <c r="AB91" s="85" t="s">
        <v>1084</v>
      </c>
      <c r="AC91" s="79" t="b">
        <v>0</v>
      </c>
      <c r="AD91" s="79">
        <v>0</v>
      </c>
      <c r="AE91" s="85" t="s">
        <v>1107</v>
      </c>
      <c r="AF91" s="79" t="b">
        <v>0</v>
      </c>
      <c r="AG91" s="79" t="s">
        <v>1115</v>
      </c>
      <c r="AH91" s="79"/>
      <c r="AI91" s="85" t="s">
        <v>1092</v>
      </c>
      <c r="AJ91" s="79" t="b">
        <v>0</v>
      </c>
      <c r="AK91" s="79">
        <v>0</v>
      </c>
      <c r="AL91" s="85" t="s">
        <v>1092</v>
      </c>
      <c r="AM91" s="79" t="s">
        <v>1123</v>
      </c>
      <c r="AN91" s="79" t="b">
        <v>0</v>
      </c>
      <c r="AO91" s="85" t="s">
        <v>1084</v>
      </c>
      <c r="AP91" s="79" t="s">
        <v>176</v>
      </c>
      <c r="AQ91" s="79">
        <v>0</v>
      </c>
      <c r="AR91" s="79">
        <v>0</v>
      </c>
      <c r="AS91" s="79"/>
      <c r="AT91" s="79"/>
      <c r="AU91" s="79"/>
      <c r="AV91" s="79"/>
      <c r="AW91" s="79"/>
      <c r="AX91" s="79"/>
      <c r="AY91" s="79"/>
      <c r="AZ91" s="79"/>
      <c r="BA91">
        <v>1</v>
      </c>
      <c r="BB91" s="78" t="str">
        <f>REPLACE(INDEX(GroupVertices[Group],MATCH(Edges24[[#This Row],[Vertex 1]],GroupVertices[Vertex],0)),1,1,"")</f>
        <v>4</v>
      </c>
      <c r="BC91" s="78" t="str">
        <f>REPLACE(INDEX(GroupVertices[Group],MATCH(Edges24[[#This Row],[Vertex 2]],GroupVertices[Vertex],0)),1,1,"")</f>
        <v>4</v>
      </c>
      <c r="BD91" s="48">
        <v>0</v>
      </c>
      <c r="BE91" s="49">
        <v>0</v>
      </c>
      <c r="BF91" s="48">
        <v>0</v>
      </c>
      <c r="BG91" s="49">
        <v>0</v>
      </c>
      <c r="BH91" s="48">
        <v>0</v>
      </c>
      <c r="BI91" s="49">
        <v>0</v>
      </c>
      <c r="BJ91" s="48">
        <v>29</v>
      </c>
      <c r="BK91" s="49">
        <v>100</v>
      </c>
      <c r="BL91" s="48">
        <v>29</v>
      </c>
    </row>
    <row r="92" spans="1:64" ht="15">
      <c r="A92" s="64" t="s">
        <v>297</v>
      </c>
      <c r="B92" s="64" t="s">
        <v>296</v>
      </c>
      <c r="C92" s="65"/>
      <c r="D92" s="66"/>
      <c r="E92" s="67"/>
      <c r="F92" s="68"/>
      <c r="G92" s="65"/>
      <c r="H92" s="69"/>
      <c r="I92" s="70"/>
      <c r="J92" s="70"/>
      <c r="K92" s="34" t="s">
        <v>65</v>
      </c>
      <c r="L92" s="77">
        <v>155</v>
      </c>
      <c r="M92" s="77"/>
      <c r="N92" s="72"/>
      <c r="O92" s="79" t="s">
        <v>391</v>
      </c>
      <c r="P92" s="81">
        <v>43507.87619212963</v>
      </c>
      <c r="Q92" s="79" t="s">
        <v>460</v>
      </c>
      <c r="R92" s="79"/>
      <c r="S92" s="79"/>
      <c r="T92" s="79" t="s">
        <v>626</v>
      </c>
      <c r="U92" s="79"/>
      <c r="V92" s="82" t="s">
        <v>738</v>
      </c>
      <c r="W92" s="81">
        <v>43507.87619212963</v>
      </c>
      <c r="X92" s="82" t="s">
        <v>860</v>
      </c>
      <c r="Y92" s="79"/>
      <c r="Z92" s="79"/>
      <c r="AA92" s="85" t="s">
        <v>1010</v>
      </c>
      <c r="AB92" s="79"/>
      <c r="AC92" s="79" t="b">
        <v>0</v>
      </c>
      <c r="AD92" s="79">
        <v>0</v>
      </c>
      <c r="AE92" s="85" t="s">
        <v>1092</v>
      </c>
      <c r="AF92" s="79" t="b">
        <v>0</v>
      </c>
      <c r="AG92" s="79" t="s">
        <v>1115</v>
      </c>
      <c r="AH92" s="79"/>
      <c r="AI92" s="85" t="s">
        <v>1092</v>
      </c>
      <c r="AJ92" s="79" t="b">
        <v>0</v>
      </c>
      <c r="AK92" s="79">
        <v>0</v>
      </c>
      <c r="AL92" s="85" t="s">
        <v>1092</v>
      </c>
      <c r="AM92" s="79" t="s">
        <v>1129</v>
      </c>
      <c r="AN92" s="79" t="b">
        <v>0</v>
      </c>
      <c r="AO92" s="85" t="s">
        <v>1010</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0</v>
      </c>
      <c r="BE92" s="49">
        <v>0</v>
      </c>
      <c r="BF92" s="48">
        <v>0</v>
      </c>
      <c r="BG92" s="49">
        <v>0</v>
      </c>
      <c r="BH92" s="48">
        <v>0</v>
      </c>
      <c r="BI92" s="49">
        <v>0</v>
      </c>
      <c r="BJ92" s="48">
        <v>31</v>
      </c>
      <c r="BK92" s="49">
        <v>100</v>
      </c>
      <c r="BL92" s="48">
        <v>31</v>
      </c>
    </row>
    <row r="93" spans="1:64" ht="15">
      <c r="A93" s="64" t="s">
        <v>298</v>
      </c>
      <c r="B93" s="64" t="s">
        <v>298</v>
      </c>
      <c r="C93" s="65"/>
      <c r="D93" s="66"/>
      <c r="E93" s="67"/>
      <c r="F93" s="68"/>
      <c r="G93" s="65"/>
      <c r="H93" s="69"/>
      <c r="I93" s="70"/>
      <c r="J93" s="70"/>
      <c r="K93" s="34" t="s">
        <v>65</v>
      </c>
      <c r="L93" s="77">
        <v>156</v>
      </c>
      <c r="M93" s="77"/>
      <c r="N93" s="72"/>
      <c r="O93" s="79" t="s">
        <v>176</v>
      </c>
      <c r="P93" s="81">
        <v>43508.000127314815</v>
      </c>
      <c r="Q93" s="79" t="s">
        <v>462</v>
      </c>
      <c r="R93" s="82" t="s">
        <v>548</v>
      </c>
      <c r="S93" s="79" t="s">
        <v>594</v>
      </c>
      <c r="T93" s="79"/>
      <c r="U93" s="82" t="s">
        <v>655</v>
      </c>
      <c r="V93" s="82" t="s">
        <v>655</v>
      </c>
      <c r="W93" s="81">
        <v>43508.000127314815</v>
      </c>
      <c r="X93" s="82" t="s">
        <v>861</v>
      </c>
      <c r="Y93" s="79"/>
      <c r="Z93" s="79"/>
      <c r="AA93" s="85" t="s">
        <v>1011</v>
      </c>
      <c r="AB93" s="79"/>
      <c r="AC93" s="79" t="b">
        <v>0</v>
      </c>
      <c r="AD93" s="79">
        <v>0</v>
      </c>
      <c r="AE93" s="85" t="s">
        <v>1092</v>
      </c>
      <c r="AF93" s="79" t="b">
        <v>0</v>
      </c>
      <c r="AG93" s="79" t="s">
        <v>1115</v>
      </c>
      <c r="AH93" s="79"/>
      <c r="AI93" s="85" t="s">
        <v>1092</v>
      </c>
      <c r="AJ93" s="79" t="b">
        <v>0</v>
      </c>
      <c r="AK93" s="79">
        <v>0</v>
      </c>
      <c r="AL93" s="85" t="s">
        <v>1092</v>
      </c>
      <c r="AM93" s="79" t="s">
        <v>1135</v>
      </c>
      <c r="AN93" s="79" t="b">
        <v>0</v>
      </c>
      <c r="AO93" s="85" t="s">
        <v>1011</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1</v>
      </c>
      <c r="BE93" s="49">
        <v>2.7027027027027026</v>
      </c>
      <c r="BF93" s="48">
        <v>1</v>
      </c>
      <c r="BG93" s="49">
        <v>2.7027027027027026</v>
      </c>
      <c r="BH93" s="48">
        <v>0</v>
      </c>
      <c r="BI93" s="49">
        <v>0</v>
      </c>
      <c r="BJ93" s="48">
        <v>35</v>
      </c>
      <c r="BK93" s="49">
        <v>94.5945945945946</v>
      </c>
      <c r="BL93" s="48">
        <v>37</v>
      </c>
    </row>
    <row r="94" spans="1:64" ht="15">
      <c r="A94" s="64" t="s">
        <v>299</v>
      </c>
      <c r="B94" s="64" t="s">
        <v>343</v>
      </c>
      <c r="C94" s="65"/>
      <c r="D94" s="66"/>
      <c r="E94" s="67"/>
      <c r="F94" s="68"/>
      <c r="G94" s="65"/>
      <c r="H94" s="69"/>
      <c r="I94" s="70"/>
      <c r="J94" s="70"/>
      <c r="K94" s="34" t="s">
        <v>65</v>
      </c>
      <c r="L94" s="77">
        <v>157</v>
      </c>
      <c r="M94" s="77"/>
      <c r="N94" s="72"/>
      <c r="O94" s="79" t="s">
        <v>391</v>
      </c>
      <c r="P94" s="81">
        <v>43508.58112268519</v>
      </c>
      <c r="Q94" s="79" t="s">
        <v>463</v>
      </c>
      <c r="R94" s="79"/>
      <c r="S94" s="79"/>
      <c r="T94" s="79"/>
      <c r="U94" s="79"/>
      <c r="V94" s="82" t="s">
        <v>739</v>
      </c>
      <c r="W94" s="81">
        <v>43508.58112268519</v>
      </c>
      <c r="X94" s="82" t="s">
        <v>862</v>
      </c>
      <c r="Y94" s="79"/>
      <c r="Z94" s="79"/>
      <c r="AA94" s="85" t="s">
        <v>1012</v>
      </c>
      <c r="AB94" s="85" t="s">
        <v>1085</v>
      </c>
      <c r="AC94" s="79" t="b">
        <v>0</v>
      </c>
      <c r="AD94" s="79">
        <v>0</v>
      </c>
      <c r="AE94" s="85" t="s">
        <v>1108</v>
      </c>
      <c r="AF94" s="79" t="b">
        <v>0</v>
      </c>
      <c r="AG94" s="79" t="s">
        <v>1115</v>
      </c>
      <c r="AH94" s="79"/>
      <c r="AI94" s="85" t="s">
        <v>1092</v>
      </c>
      <c r="AJ94" s="79" t="b">
        <v>0</v>
      </c>
      <c r="AK94" s="79">
        <v>0</v>
      </c>
      <c r="AL94" s="85" t="s">
        <v>1092</v>
      </c>
      <c r="AM94" s="79" t="s">
        <v>1123</v>
      </c>
      <c r="AN94" s="79" t="b">
        <v>0</v>
      </c>
      <c r="AO94" s="85" t="s">
        <v>1085</v>
      </c>
      <c r="AP94" s="79" t="s">
        <v>176</v>
      </c>
      <c r="AQ94" s="79">
        <v>0</v>
      </c>
      <c r="AR94" s="79">
        <v>0</v>
      </c>
      <c r="AS94" s="79"/>
      <c r="AT94" s="79"/>
      <c r="AU94" s="79"/>
      <c r="AV94" s="79"/>
      <c r="AW94" s="79"/>
      <c r="AX94" s="79"/>
      <c r="AY94" s="79"/>
      <c r="AZ94" s="79"/>
      <c r="BA94">
        <v>1</v>
      </c>
      <c r="BB94" s="78" t="str">
        <f>REPLACE(INDEX(GroupVertices[Group],MATCH(Edges24[[#This Row],[Vertex 1]],GroupVertices[Vertex],0)),1,1,"")</f>
        <v>9</v>
      </c>
      <c r="BC94" s="78" t="str">
        <f>REPLACE(INDEX(GroupVertices[Group],MATCH(Edges24[[#This Row],[Vertex 2]],GroupVertices[Vertex],0)),1,1,"")</f>
        <v>9</v>
      </c>
      <c r="BD94" s="48"/>
      <c r="BE94" s="49"/>
      <c r="BF94" s="48"/>
      <c r="BG94" s="49"/>
      <c r="BH94" s="48"/>
      <c r="BI94" s="49"/>
      <c r="BJ94" s="48"/>
      <c r="BK94" s="49"/>
      <c r="BL94" s="48"/>
    </row>
    <row r="95" spans="1:64" ht="15">
      <c r="A95" s="64" t="s">
        <v>299</v>
      </c>
      <c r="B95" s="64" t="s">
        <v>378</v>
      </c>
      <c r="C95" s="65"/>
      <c r="D95" s="66"/>
      <c r="E95" s="67"/>
      <c r="F95" s="68"/>
      <c r="G95" s="65"/>
      <c r="H95" s="69"/>
      <c r="I95" s="70"/>
      <c r="J95" s="70"/>
      <c r="K95" s="34" t="s">
        <v>65</v>
      </c>
      <c r="L95" s="77">
        <v>159</v>
      </c>
      <c r="M95" s="77"/>
      <c r="N95" s="72"/>
      <c r="O95" s="79" t="s">
        <v>392</v>
      </c>
      <c r="P95" s="81">
        <v>43508.58158564815</v>
      </c>
      <c r="Q95" s="79" t="s">
        <v>464</v>
      </c>
      <c r="R95" s="79"/>
      <c r="S95" s="79"/>
      <c r="T95" s="79"/>
      <c r="U95" s="79"/>
      <c r="V95" s="82" t="s">
        <v>739</v>
      </c>
      <c r="W95" s="81">
        <v>43508.58158564815</v>
      </c>
      <c r="X95" s="82" t="s">
        <v>863</v>
      </c>
      <c r="Y95" s="79"/>
      <c r="Z95" s="79"/>
      <c r="AA95" s="85" t="s">
        <v>1013</v>
      </c>
      <c r="AB95" s="85" t="s">
        <v>1086</v>
      </c>
      <c r="AC95" s="79" t="b">
        <v>0</v>
      </c>
      <c r="AD95" s="79">
        <v>0</v>
      </c>
      <c r="AE95" s="85" t="s">
        <v>1108</v>
      </c>
      <c r="AF95" s="79" t="b">
        <v>0</v>
      </c>
      <c r="AG95" s="79" t="s">
        <v>1115</v>
      </c>
      <c r="AH95" s="79"/>
      <c r="AI95" s="85" t="s">
        <v>1092</v>
      </c>
      <c r="AJ95" s="79" t="b">
        <v>0</v>
      </c>
      <c r="AK95" s="79">
        <v>0</v>
      </c>
      <c r="AL95" s="85" t="s">
        <v>1092</v>
      </c>
      <c r="AM95" s="79" t="s">
        <v>1123</v>
      </c>
      <c r="AN95" s="79" t="b">
        <v>0</v>
      </c>
      <c r="AO95" s="85" t="s">
        <v>1086</v>
      </c>
      <c r="AP95" s="79" t="s">
        <v>176</v>
      </c>
      <c r="AQ95" s="79">
        <v>0</v>
      </c>
      <c r="AR95" s="79">
        <v>0</v>
      </c>
      <c r="AS95" s="79"/>
      <c r="AT95" s="79"/>
      <c r="AU95" s="79"/>
      <c r="AV95" s="79"/>
      <c r="AW95" s="79"/>
      <c r="AX95" s="79"/>
      <c r="AY95" s="79"/>
      <c r="AZ95" s="79"/>
      <c r="BA95">
        <v>2</v>
      </c>
      <c r="BB95" s="78" t="str">
        <f>REPLACE(INDEX(GroupVertices[Group],MATCH(Edges24[[#This Row],[Vertex 1]],GroupVertices[Vertex],0)),1,1,"")</f>
        <v>9</v>
      </c>
      <c r="BC95" s="78" t="str">
        <f>REPLACE(INDEX(GroupVertices[Group],MATCH(Edges24[[#This Row],[Vertex 2]],GroupVertices[Vertex],0)),1,1,"")</f>
        <v>9</v>
      </c>
      <c r="BD95" s="48">
        <v>0</v>
      </c>
      <c r="BE95" s="49">
        <v>0</v>
      </c>
      <c r="BF95" s="48">
        <v>0</v>
      </c>
      <c r="BG95" s="49">
        <v>0</v>
      </c>
      <c r="BH95" s="48">
        <v>0</v>
      </c>
      <c r="BI95" s="49">
        <v>0</v>
      </c>
      <c r="BJ95" s="48">
        <v>25</v>
      </c>
      <c r="BK95" s="49">
        <v>100</v>
      </c>
      <c r="BL95" s="48">
        <v>25</v>
      </c>
    </row>
    <row r="96" spans="1:64" ht="15">
      <c r="A96" s="64" t="s">
        <v>300</v>
      </c>
      <c r="B96" s="64" t="s">
        <v>300</v>
      </c>
      <c r="C96" s="65"/>
      <c r="D96" s="66"/>
      <c r="E96" s="67"/>
      <c r="F96" s="68"/>
      <c r="G96" s="65"/>
      <c r="H96" s="69"/>
      <c r="I96" s="70"/>
      <c r="J96" s="70"/>
      <c r="K96" s="34" t="s">
        <v>65</v>
      </c>
      <c r="L96" s="77">
        <v>160</v>
      </c>
      <c r="M96" s="77"/>
      <c r="N96" s="72"/>
      <c r="O96" s="79" t="s">
        <v>176</v>
      </c>
      <c r="P96" s="81">
        <v>43508.58394675926</v>
      </c>
      <c r="Q96" s="79" t="s">
        <v>465</v>
      </c>
      <c r="R96" s="82" t="s">
        <v>549</v>
      </c>
      <c r="S96" s="79" t="s">
        <v>595</v>
      </c>
      <c r="T96" s="79"/>
      <c r="U96" s="82" t="s">
        <v>656</v>
      </c>
      <c r="V96" s="82" t="s">
        <v>656</v>
      </c>
      <c r="W96" s="81">
        <v>43508.58394675926</v>
      </c>
      <c r="X96" s="82" t="s">
        <v>864</v>
      </c>
      <c r="Y96" s="79"/>
      <c r="Z96" s="79"/>
      <c r="AA96" s="85" t="s">
        <v>1014</v>
      </c>
      <c r="AB96" s="79"/>
      <c r="AC96" s="79" t="b">
        <v>0</v>
      </c>
      <c r="AD96" s="79">
        <v>0</v>
      </c>
      <c r="AE96" s="85" t="s">
        <v>1092</v>
      </c>
      <c r="AF96" s="79" t="b">
        <v>0</v>
      </c>
      <c r="AG96" s="79" t="s">
        <v>1115</v>
      </c>
      <c r="AH96" s="79"/>
      <c r="AI96" s="85" t="s">
        <v>1092</v>
      </c>
      <c r="AJ96" s="79" t="b">
        <v>0</v>
      </c>
      <c r="AK96" s="79">
        <v>0</v>
      </c>
      <c r="AL96" s="85" t="s">
        <v>1092</v>
      </c>
      <c r="AM96" s="79" t="s">
        <v>1139</v>
      </c>
      <c r="AN96" s="79" t="b">
        <v>0</v>
      </c>
      <c r="AO96" s="85" t="s">
        <v>1014</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1</v>
      </c>
      <c r="BG96" s="49">
        <v>7.142857142857143</v>
      </c>
      <c r="BH96" s="48">
        <v>0</v>
      </c>
      <c r="BI96" s="49">
        <v>0</v>
      </c>
      <c r="BJ96" s="48">
        <v>13</v>
      </c>
      <c r="BK96" s="49">
        <v>92.85714285714286</v>
      </c>
      <c r="BL96" s="48">
        <v>14</v>
      </c>
    </row>
    <row r="97" spans="1:64" ht="15">
      <c r="A97" s="64" t="s">
        <v>301</v>
      </c>
      <c r="B97" s="64" t="s">
        <v>332</v>
      </c>
      <c r="C97" s="65"/>
      <c r="D97" s="66"/>
      <c r="E97" s="67"/>
      <c r="F97" s="68"/>
      <c r="G97" s="65"/>
      <c r="H97" s="69"/>
      <c r="I97" s="70"/>
      <c r="J97" s="70"/>
      <c r="K97" s="34" t="s">
        <v>65</v>
      </c>
      <c r="L97" s="77">
        <v>161</v>
      </c>
      <c r="M97" s="77"/>
      <c r="N97" s="72"/>
      <c r="O97" s="79" t="s">
        <v>391</v>
      </c>
      <c r="P97" s="81">
        <v>43508.66756944444</v>
      </c>
      <c r="Q97" s="79" t="s">
        <v>466</v>
      </c>
      <c r="R97" s="82" t="s">
        <v>550</v>
      </c>
      <c r="S97" s="79" t="s">
        <v>596</v>
      </c>
      <c r="T97" s="79"/>
      <c r="U97" s="79"/>
      <c r="V97" s="82" t="s">
        <v>740</v>
      </c>
      <c r="W97" s="81">
        <v>43508.66756944444</v>
      </c>
      <c r="X97" s="82" t="s">
        <v>865</v>
      </c>
      <c r="Y97" s="79"/>
      <c r="Z97" s="79"/>
      <c r="AA97" s="85" t="s">
        <v>1015</v>
      </c>
      <c r="AB97" s="79"/>
      <c r="AC97" s="79" t="b">
        <v>0</v>
      </c>
      <c r="AD97" s="79">
        <v>0</v>
      </c>
      <c r="AE97" s="85" t="s">
        <v>1092</v>
      </c>
      <c r="AF97" s="79" t="b">
        <v>0</v>
      </c>
      <c r="AG97" s="79" t="s">
        <v>1115</v>
      </c>
      <c r="AH97" s="79"/>
      <c r="AI97" s="85" t="s">
        <v>1092</v>
      </c>
      <c r="AJ97" s="79" t="b">
        <v>0</v>
      </c>
      <c r="AK97" s="79">
        <v>0</v>
      </c>
      <c r="AL97" s="85" t="s">
        <v>1092</v>
      </c>
      <c r="AM97" s="79" t="s">
        <v>1130</v>
      </c>
      <c r="AN97" s="79" t="b">
        <v>0</v>
      </c>
      <c r="AO97" s="85" t="s">
        <v>1015</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21</v>
      </c>
      <c r="BK97" s="49">
        <v>100</v>
      </c>
      <c r="BL97" s="48">
        <v>21</v>
      </c>
    </row>
    <row r="98" spans="1:64" ht="15">
      <c r="A98" s="64" t="s">
        <v>302</v>
      </c>
      <c r="B98" s="64" t="s">
        <v>379</v>
      </c>
      <c r="C98" s="65"/>
      <c r="D98" s="66"/>
      <c r="E98" s="67"/>
      <c r="F98" s="68"/>
      <c r="G98" s="65"/>
      <c r="H98" s="69"/>
      <c r="I98" s="70"/>
      <c r="J98" s="70"/>
      <c r="K98" s="34" t="s">
        <v>65</v>
      </c>
      <c r="L98" s="77">
        <v>163</v>
      </c>
      <c r="M98" s="77"/>
      <c r="N98" s="72"/>
      <c r="O98" s="79" t="s">
        <v>392</v>
      </c>
      <c r="P98" s="81">
        <v>43508.70579861111</v>
      </c>
      <c r="Q98" s="79" t="s">
        <v>467</v>
      </c>
      <c r="R98" s="79"/>
      <c r="S98" s="79"/>
      <c r="T98" s="79"/>
      <c r="U98" s="79"/>
      <c r="V98" s="82" t="s">
        <v>741</v>
      </c>
      <c r="W98" s="81">
        <v>43508.70579861111</v>
      </c>
      <c r="X98" s="82" t="s">
        <v>866</v>
      </c>
      <c r="Y98" s="79"/>
      <c r="Z98" s="79"/>
      <c r="AA98" s="85" t="s">
        <v>1016</v>
      </c>
      <c r="AB98" s="85" t="s">
        <v>1087</v>
      </c>
      <c r="AC98" s="79" t="b">
        <v>0</v>
      </c>
      <c r="AD98" s="79">
        <v>0</v>
      </c>
      <c r="AE98" s="85" t="s">
        <v>1109</v>
      </c>
      <c r="AF98" s="79" t="b">
        <v>0</v>
      </c>
      <c r="AG98" s="79" t="s">
        <v>1115</v>
      </c>
      <c r="AH98" s="79"/>
      <c r="AI98" s="85" t="s">
        <v>1092</v>
      </c>
      <c r="AJ98" s="79" t="b">
        <v>0</v>
      </c>
      <c r="AK98" s="79">
        <v>0</v>
      </c>
      <c r="AL98" s="85" t="s">
        <v>1092</v>
      </c>
      <c r="AM98" s="79" t="s">
        <v>1124</v>
      </c>
      <c r="AN98" s="79" t="b">
        <v>0</v>
      </c>
      <c r="AO98" s="85" t="s">
        <v>1087</v>
      </c>
      <c r="AP98" s="79" t="s">
        <v>176</v>
      </c>
      <c r="AQ98" s="79">
        <v>0</v>
      </c>
      <c r="AR98" s="79">
        <v>0</v>
      </c>
      <c r="AS98" s="79"/>
      <c r="AT98" s="79"/>
      <c r="AU98" s="79"/>
      <c r="AV98" s="79"/>
      <c r="AW98" s="79"/>
      <c r="AX98" s="79"/>
      <c r="AY98" s="79"/>
      <c r="AZ98" s="79"/>
      <c r="BA98">
        <v>1</v>
      </c>
      <c r="BB98" s="78" t="str">
        <f>REPLACE(INDEX(GroupVertices[Group],MATCH(Edges24[[#This Row],[Vertex 1]],GroupVertices[Vertex],0)),1,1,"")</f>
        <v>25</v>
      </c>
      <c r="BC98" s="78" t="str">
        <f>REPLACE(INDEX(GroupVertices[Group],MATCH(Edges24[[#This Row],[Vertex 2]],GroupVertices[Vertex],0)),1,1,"")</f>
        <v>25</v>
      </c>
      <c r="BD98" s="48">
        <v>0</v>
      </c>
      <c r="BE98" s="49">
        <v>0</v>
      </c>
      <c r="BF98" s="48">
        <v>0</v>
      </c>
      <c r="BG98" s="49">
        <v>0</v>
      </c>
      <c r="BH98" s="48">
        <v>0</v>
      </c>
      <c r="BI98" s="49">
        <v>0</v>
      </c>
      <c r="BJ98" s="48">
        <v>36</v>
      </c>
      <c r="BK98" s="49">
        <v>100</v>
      </c>
      <c r="BL98" s="48">
        <v>36</v>
      </c>
    </row>
    <row r="99" spans="1:64" ht="15">
      <c r="A99" s="64" t="s">
        <v>303</v>
      </c>
      <c r="B99" s="64" t="s">
        <v>303</v>
      </c>
      <c r="C99" s="65"/>
      <c r="D99" s="66"/>
      <c r="E99" s="67"/>
      <c r="F99" s="68"/>
      <c r="G99" s="65"/>
      <c r="H99" s="69"/>
      <c r="I99" s="70"/>
      <c r="J99" s="70"/>
      <c r="K99" s="34" t="s">
        <v>65</v>
      </c>
      <c r="L99" s="77">
        <v>164</v>
      </c>
      <c r="M99" s="77"/>
      <c r="N99" s="72"/>
      <c r="O99" s="79" t="s">
        <v>176</v>
      </c>
      <c r="P99" s="81">
        <v>43507.742372685185</v>
      </c>
      <c r="Q99" s="79" t="s">
        <v>468</v>
      </c>
      <c r="R99" s="82" t="s">
        <v>551</v>
      </c>
      <c r="S99" s="79" t="s">
        <v>579</v>
      </c>
      <c r="T99" s="79"/>
      <c r="U99" s="79"/>
      <c r="V99" s="82" t="s">
        <v>742</v>
      </c>
      <c r="W99" s="81">
        <v>43507.742372685185</v>
      </c>
      <c r="X99" s="82" t="s">
        <v>867</v>
      </c>
      <c r="Y99" s="79"/>
      <c r="Z99" s="79"/>
      <c r="AA99" s="85" t="s">
        <v>1017</v>
      </c>
      <c r="AB99" s="79"/>
      <c r="AC99" s="79" t="b">
        <v>0</v>
      </c>
      <c r="AD99" s="79">
        <v>0</v>
      </c>
      <c r="AE99" s="85" t="s">
        <v>1092</v>
      </c>
      <c r="AF99" s="79" t="b">
        <v>1</v>
      </c>
      <c r="AG99" s="79" t="s">
        <v>1115</v>
      </c>
      <c r="AH99" s="79"/>
      <c r="AI99" s="85" t="s">
        <v>1057</v>
      </c>
      <c r="AJ99" s="79" t="b">
        <v>0</v>
      </c>
      <c r="AK99" s="79">
        <v>1</v>
      </c>
      <c r="AL99" s="85" t="s">
        <v>1092</v>
      </c>
      <c r="AM99" s="79" t="s">
        <v>1126</v>
      </c>
      <c r="AN99" s="79" t="b">
        <v>0</v>
      </c>
      <c r="AO99" s="85" t="s">
        <v>1017</v>
      </c>
      <c r="AP99" s="79" t="s">
        <v>176</v>
      </c>
      <c r="AQ99" s="79">
        <v>0</v>
      </c>
      <c r="AR99" s="79">
        <v>0</v>
      </c>
      <c r="AS99" s="79"/>
      <c r="AT99" s="79"/>
      <c r="AU99" s="79"/>
      <c r="AV99" s="79"/>
      <c r="AW99" s="79"/>
      <c r="AX99" s="79"/>
      <c r="AY99" s="79"/>
      <c r="AZ99" s="79"/>
      <c r="BA99">
        <v>1</v>
      </c>
      <c r="BB99" s="78" t="str">
        <f>REPLACE(INDEX(GroupVertices[Group],MATCH(Edges24[[#This Row],[Vertex 1]],GroupVertices[Vertex],0)),1,1,"")</f>
        <v>18</v>
      </c>
      <c r="BC99" s="78" t="str">
        <f>REPLACE(INDEX(GroupVertices[Group],MATCH(Edges24[[#This Row],[Vertex 2]],GroupVertices[Vertex],0)),1,1,"")</f>
        <v>18</v>
      </c>
      <c r="BD99" s="48">
        <v>0</v>
      </c>
      <c r="BE99" s="49">
        <v>0</v>
      </c>
      <c r="BF99" s="48">
        <v>1</v>
      </c>
      <c r="BG99" s="49">
        <v>3.3333333333333335</v>
      </c>
      <c r="BH99" s="48">
        <v>0</v>
      </c>
      <c r="BI99" s="49">
        <v>0</v>
      </c>
      <c r="BJ99" s="48">
        <v>29</v>
      </c>
      <c r="BK99" s="49">
        <v>96.66666666666667</v>
      </c>
      <c r="BL99" s="48">
        <v>30</v>
      </c>
    </row>
    <row r="100" spans="1:64" ht="15">
      <c r="A100" s="64" t="s">
        <v>304</v>
      </c>
      <c r="B100" s="64" t="s">
        <v>303</v>
      </c>
      <c r="C100" s="65"/>
      <c r="D100" s="66"/>
      <c r="E100" s="67"/>
      <c r="F100" s="68"/>
      <c r="G100" s="65"/>
      <c r="H100" s="69"/>
      <c r="I100" s="70"/>
      <c r="J100" s="70"/>
      <c r="K100" s="34" t="s">
        <v>65</v>
      </c>
      <c r="L100" s="77">
        <v>165</v>
      </c>
      <c r="M100" s="77"/>
      <c r="N100" s="72"/>
      <c r="O100" s="79" t="s">
        <v>391</v>
      </c>
      <c r="P100" s="81">
        <v>43507.83353009259</v>
      </c>
      <c r="Q100" s="79" t="s">
        <v>469</v>
      </c>
      <c r="R100" s="79"/>
      <c r="S100" s="79"/>
      <c r="T100" s="79"/>
      <c r="U100" s="79"/>
      <c r="V100" s="82" t="s">
        <v>743</v>
      </c>
      <c r="W100" s="81">
        <v>43507.83353009259</v>
      </c>
      <c r="X100" s="82" t="s">
        <v>868</v>
      </c>
      <c r="Y100" s="79"/>
      <c r="Z100" s="79"/>
      <c r="AA100" s="85" t="s">
        <v>1018</v>
      </c>
      <c r="AB100" s="79"/>
      <c r="AC100" s="79" t="b">
        <v>0</v>
      </c>
      <c r="AD100" s="79">
        <v>0</v>
      </c>
      <c r="AE100" s="85" t="s">
        <v>1092</v>
      </c>
      <c r="AF100" s="79" t="b">
        <v>1</v>
      </c>
      <c r="AG100" s="79" t="s">
        <v>1115</v>
      </c>
      <c r="AH100" s="79"/>
      <c r="AI100" s="85" t="s">
        <v>1057</v>
      </c>
      <c r="AJ100" s="79" t="b">
        <v>0</v>
      </c>
      <c r="AK100" s="79">
        <v>1</v>
      </c>
      <c r="AL100" s="85" t="s">
        <v>1017</v>
      </c>
      <c r="AM100" s="79" t="s">
        <v>1127</v>
      </c>
      <c r="AN100" s="79" t="b">
        <v>0</v>
      </c>
      <c r="AO100" s="85" t="s">
        <v>1017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18</v>
      </c>
      <c r="BC100" s="78" t="str">
        <f>REPLACE(INDEX(GroupVertices[Group],MATCH(Edges24[[#This Row],[Vertex 2]],GroupVertices[Vertex],0)),1,1,"")</f>
        <v>18</v>
      </c>
      <c r="BD100" s="48">
        <v>0</v>
      </c>
      <c r="BE100" s="49">
        <v>0</v>
      </c>
      <c r="BF100" s="48">
        <v>1</v>
      </c>
      <c r="BG100" s="49">
        <v>4.3478260869565215</v>
      </c>
      <c r="BH100" s="48">
        <v>0</v>
      </c>
      <c r="BI100" s="49">
        <v>0</v>
      </c>
      <c r="BJ100" s="48">
        <v>22</v>
      </c>
      <c r="BK100" s="49">
        <v>95.65217391304348</v>
      </c>
      <c r="BL100" s="48">
        <v>23</v>
      </c>
    </row>
    <row r="101" spans="1:64" ht="15">
      <c r="A101" s="64" t="s">
        <v>305</v>
      </c>
      <c r="B101" s="64" t="s">
        <v>305</v>
      </c>
      <c r="C101" s="65"/>
      <c r="D101" s="66"/>
      <c r="E101" s="67"/>
      <c r="F101" s="68"/>
      <c r="G101" s="65"/>
      <c r="H101" s="69"/>
      <c r="I101" s="70"/>
      <c r="J101" s="70"/>
      <c r="K101" s="34" t="s">
        <v>65</v>
      </c>
      <c r="L101" s="77">
        <v>166</v>
      </c>
      <c r="M101" s="77"/>
      <c r="N101" s="72"/>
      <c r="O101" s="79" t="s">
        <v>176</v>
      </c>
      <c r="P101" s="81">
        <v>43503.879212962966</v>
      </c>
      <c r="Q101" s="79" t="s">
        <v>470</v>
      </c>
      <c r="R101" s="82" t="s">
        <v>552</v>
      </c>
      <c r="S101" s="79" t="s">
        <v>597</v>
      </c>
      <c r="T101" s="79"/>
      <c r="U101" s="79"/>
      <c r="V101" s="82" t="s">
        <v>744</v>
      </c>
      <c r="W101" s="81">
        <v>43503.879212962966</v>
      </c>
      <c r="X101" s="82" t="s">
        <v>869</v>
      </c>
      <c r="Y101" s="79"/>
      <c r="Z101" s="79"/>
      <c r="AA101" s="85" t="s">
        <v>1019</v>
      </c>
      <c r="AB101" s="79"/>
      <c r="AC101" s="79" t="b">
        <v>0</v>
      </c>
      <c r="AD101" s="79">
        <v>0</v>
      </c>
      <c r="AE101" s="85" t="s">
        <v>1092</v>
      </c>
      <c r="AF101" s="79" t="b">
        <v>0</v>
      </c>
      <c r="AG101" s="79" t="s">
        <v>1115</v>
      </c>
      <c r="AH101" s="79"/>
      <c r="AI101" s="85" t="s">
        <v>1092</v>
      </c>
      <c r="AJ101" s="79" t="b">
        <v>0</v>
      </c>
      <c r="AK101" s="79">
        <v>0</v>
      </c>
      <c r="AL101" s="85" t="s">
        <v>1092</v>
      </c>
      <c r="AM101" s="79" t="s">
        <v>1128</v>
      </c>
      <c r="AN101" s="79" t="b">
        <v>0</v>
      </c>
      <c r="AO101" s="85" t="s">
        <v>1019</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18</v>
      </c>
      <c r="BC101" s="78" t="str">
        <f>REPLACE(INDEX(GroupVertices[Group],MATCH(Edges24[[#This Row],[Vertex 2]],GroupVertices[Vertex],0)),1,1,"")</f>
        <v>18</v>
      </c>
      <c r="BD101" s="48">
        <v>1</v>
      </c>
      <c r="BE101" s="49">
        <v>2.9411764705882355</v>
      </c>
      <c r="BF101" s="48">
        <v>2</v>
      </c>
      <c r="BG101" s="49">
        <v>5.882352941176471</v>
      </c>
      <c r="BH101" s="48">
        <v>0</v>
      </c>
      <c r="BI101" s="49">
        <v>0</v>
      </c>
      <c r="BJ101" s="48">
        <v>31</v>
      </c>
      <c r="BK101" s="49">
        <v>91.17647058823529</v>
      </c>
      <c r="BL101" s="48">
        <v>34</v>
      </c>
    </row>
    <row r="102" spans="1:64" ht="15">
      <c r="A102" s="64" t="s">
        <v>305</v>
      </c>
      <c r="B102" s="64" t="s">
        <v>305</v>
      </c>
      <c r="C102" s="65"/>
      <c r="D102" s="66"/>
      <c r="E102" s="67"/>
      <c r="F102" s="68"/>
      <c r="G102" s="65"/>
      <c r="H102" s="69"/>
      <c r="I102" s="70"/>
      <c r="J102" s="70"/>
      <c r="K102" s="34" t="s">
        <v>65</v>
      </c>
      <c r="L102" s="77">
        <v>167</v>
      </c>
      <c r="M102" s="77"/>
      <c r="N102" s="72"/>
      <c r="O102" s="79" t="s">
        <v>176</v>
      </c>
      <c r="P102" s="81">
        <v>43508.73287037037</v>
      </c>
      <c r="Q102" s="79" t="s">
        <v>471</v>
      </c>
      <c r="R102" s="82" t="s">
        <v>553</v>
      </c>
      <c r="S102" s="79" t="s">
        <v>597</v>
      </c>
      <c r="T102" s="79"/>
      <c r="U102" s="79"/>
      <c r="V102" s="82" t="s">
        <v>744</v>
      </c>
      <c r="W102" s="81">
        <v>43508.73287037037</v>
      </c>
      <c r="X102" s="82" t="s">
        <v>870</v>
      </c>
      <c r="Y102" s="79"/>
      <c r="Z102" s="79"/>
      <c r="AA102" s="85" t="s">
        <v>1020</v>
      </c>
      <c r="AB102" s="79"/>
      <c r="AC102" s="79" t="b">
        <v>0</v>
      </c>
      <c r="AD102" s="79">
        <v>0</v>
      </c>
      <c r="AE102" s="85" t="s">
        <v>1092</v>
      </c>
      <c r="AF102" s="79" t="b">
        <v>0</v>
      </c>
      <c r="AG102" s="79" t="s">
        <v>1115</v>
      </c>
      <c r="AH102" s="79"/>
      <c r="AI102" s="85" t="s">
        <v>1092</v>
      </c>
      <c r="AJ102" s="79" t="b">
        <v>0</v>
      </c>
      <c r="AK102" s="79">
        <v>1</v>
      </c>
      <c r="AL102" s="85" t="s">
        <v>1092</v>
      </c>
      <c r="AM102" s="79" t="s">
        <v>1128</v>
      </c>
      <c r="AN102" s="79" t="b">
        <v>0</v>
      </c>
      <c r="AO102" s="85" t="s">
        <v>1020</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18</v>
      </c>
      <c r="BC102" s="78" t="str">
        <f>REPLACE(INDEX(GroupVertices[Group],MATCH(Edges24[[#This Row],[Vertex 2]],GroupVertices[Vertex],0)),1,1,"")</f>
        <v>18</v>
      </c>
      <c r="BD102" s="48">
        <v>1</v>
      </c>
      <c r="BE102" s="49">
        <v>2.7027027027027026</v>
      </c>
      <c r="BF102" s="48">
        <v>0</v>
      </c>
      <c r="BG102" s="49">
        <v>0</v>
      </c>
      <c r="BH102" s="48">
        <v>0</v>
      </c>
      <c r="BI102" s="49">
        <v>0</v>
      </c>
      <c r="BJ102" s="48">
        <v>36</v>
      </c>
      <c r="BK102" s="49">
        <v>97.29729729729729</v>
      </c>
      <c r="BL102" s="48">
        <v>37</v>
      </c>
    </row>
    <row r="103" spans="1:64" ht="15">
      <c r="A103" s="64" t="s">
        <v>304</v>
      </c>
      <c r="B103" s="64" t="s">
        <v>305</v>
      </c>
      <c r="C103" s="65"/>
      <c r="D103" s="66"/>
      <c r="E103" s="67"/>
      <c r="F103" s="68"/>
      <c r="G103" s="65"/>
      <c r="H103" s="69"/>
      <c r="I103" s="70"/>
      <c r="J103" s="70"/>
      <c r="K103" s="34" t="s">
        <v>65</v>
      </c>
      <c r="L103" s="77">
        <v>168</v>
      </c>
      <c r="M103" s="77"/>
      <c r="N103" s="72"/>
      <c r="O103" s="79" t="s">
        <v>391</v>
      </c>
      <c r="P103" s="81">
        <v>43508.73542824074</v>
      </c>
      <c r="Q103" s="79" t="s">
        <v>472</v>
      </c>
      <c r="R103" s="79"/>
      <c r="S103" s="79"/>
      <c r="T103" s="79"/>
      <c r="U103" s="79"/>
      <c r="V103" s="82" t="s">
        <v>743</v>
      </c>
      <c r="W103" s="81">
        <v>43508.73542824074</v>
      </c>
      <c r="X103" s="82" t="s">
        <v>871</v>
      </c>
      <c r="Y103" s="79"/>
      <c r="Z103" s="79"/>
      <c r="AA103" s="85" t="s">
        <v>1021</v>
      </c>
      <c r="AB103" s="79"/>
      <c r="AC103" s="79" t="b">
        <v>0</v>
      </c>
      <c r="AD103" s="79">
        <v>0</v>
      </c>
      <c r="AE103" s="85" t="s">
        <v>1092</v>
      </c>
      <c r="AF103" s="79" t="b">
        <v>0</v>
      </c>
      <c r="AG103" s="79" t="s">
        <v>1115</v>
      </c>
      <c r="AH103" s="79"/>
      <c r="AI103" s="85" t="s">
        <v>1092</v>
      </c>
      <c r="AJ103" s="79" t="b">
        <v>0</v>
      </c>
      <c r="AK103" s="79">
        <v>1</v>
      </c>
      <c r="AL103" s="85" t="s">
        <v>1020</v>
      </c>
      <c r="AM103" s="79" t="s">
        <v>1127</v>
      </c>
      <c r="AN103" s="79" t="b">
        <v>0</v>
      </c>
      <c r="AO103" s="85" t="s">
        <v>1020</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18</v>
      </c>
      <c r="BC103" s="78" t="str">
        <f>REPLACE(INDEX(GroupVertices[Group],MATCH(Edges24[[#This Row],[Vertex 2]],GroupVertices[Vertex],0)),1,1,"")</f>
        <v>18</v>
      </c>
      <c r="BD103" s="48">
        <v>0</v>
      </c>
      <c r="BE103" s="49">
        <v>0</v>
      </c>
      <c r="BF103" s="48">
        <v>0</v>
      </c>
      <c r="BG103" s="49">
        <v>0</v>
      </c>
      <c r="BH103" s="48">
        <v>0</v>
      </c>
      <c r="BI103" s="49">
        <v>0</v>
      </c>
      <c r="BJ103" s="48">
        <v>25</v>
      </c>
      <c r="BK103" s="49">
        <v>100</v>
      </c>
      <c r="BL103" s="48">
        <v>25</v>
      </c>
    </row>
    <row r="104" spans="1:64" ht="15">
      <c r="A104" s="64" t="s">
        <v>306</v>
      </c>
      <c r="B104" s="64" t="s">
        <v>306</v>
      </c>
      <c r="C104" s="65"/>
      <c r="D104" s="66"/>
      <c r="E104" s="67"/>
      <c r="F104" s="68"/>
      <c r="G104" s="65"/>
      <c r="H104" s="69"/>
      <c r="I104" s="70"/>
      <c r="J104" s="70"/>
      <c r="K104" s="34" t="s">
        <v>65</v>
      </c>
      <c r="L104" s="77">
        <v>169</v>
      </c>
      <c r="M104" s="77"/>
      <c r="N104" s="72"/>
      <c r="O104" s="79" t="s">
        <v>176</v>
      </c>
      <c r="P104" s="81">
        <v>43508.81752314815</v>
      </c>
      <c r="Q104" s="79" t="s">
        <v>473</v>
      </c>
      <c r="R104" s="82" t="s">
        <v>554</v>
      </c>
      <c r="S104" s="79" t="s">
        <v>598</v>
      </c>
      <c r="T104" s="79"/>
      <c r="U104" s="79"/>
      <c r="V104" s="82" t="s">
        <v>745</v>
      </c>
      <c r="W104" s="81">
        <v>43508.81752314815</v>
      </c>
      <c r="X104" s="82" t="s">
        <v>872</v>
      </c>
      <c r="Y104" s="79"/>
      <c r="Z104" s="79"/>
      <c r="AA104" s="85" t="s">
        <v>1022</v>
      </c>
      <c r="AB104" s="79"/>
      <c r="AC104" s="79" t="b">
        <v>0</v>
      </c>
      <c r="AD104" s="79">
        <v>0</v>
      </c>
      <c r="AE104" s="85" t="s">
        <v>1092</v>
      </c>
      <c r="AF104" s="79" t="b">
        <v>0</v>
      </c>
      <c r="AG104" s="79" t="s">
        <v>1115</v>
      </c>
      <c r="AH104" s="79"/>
      <c r="AI104" s="85" t="s">
        <v>1092</v>
      </c>
      <c r="AJ104" s="79" t="b">
        <v>0</v>
      </c>
      <c r="AK104" s="79">
        <v>0</v>
      </c>
      <c r="AL104" s="85" t="s">
        <v>1092</v>
      </c>
      <c r="AM104" s="79" t="s">
        <v>1126</v>
      </c>
      <c r="AN104" s="79" t="b">
        <v>0</v>
      </c>
      <c r="AO104" s="85" t="s">
        <v>1022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1</v>
      </c>
      <c r="BG104" s="49">
        <v>9.090909090909092</v>
      </c>
      <c r="BH104" s="48">
        <v>0</v>
      </c>
      <c r="BI104" s="49">
        <v>0</v>
      </c>
      <c r="BJ104" s="48">
        <v>10</v>
      </c>
      <c r="BK104" s="49">
        <v>90.9090909090909</v>
      </c>
      <c r="BL104" s="48">
        <v>11</v>
      </c>
    </row>
    <row r="105" spans="1:64" ht="15">
      <c r="A105" s="64" t="s">
        <v>307</v>
      </c>
      <c r="B105" s="64" t="s">
        <v>307</v>
      </c>
      <c r="C105" s="65"/>
      <c r="D105" s="66"/>
      <c r="E105" s="67"/>
      <c r="F105" s="68"/>
      <c r="G105" s="65"/>
      <c r="H105" s="69"/>
      <c r="I105" s="70"/>
      <c r="J105" s="70"/>
      <c r="K105" s="34" t="s">
        <v>65</v>
      </c>
      <c r="L105" s="77">
        <v>170</v>
      </c>
      <c r="M105" s="77"/>
      <c r="N105" s="72"/>
      <c r="O105" s="79" t="s">
        <v>176</v>
      </c>
      <c r="P105" s="81">
        <v>43508.827314814815</v>
      </c>
      <c r="Q105" s="79" t="s">
        <v>474</v>
      </c>
      <c r="R105" s="82" t="s">
        <v>554</v>
      </c>
      <c r="S105" s="79" t="s">
        <v>598</v>
      </c>
      <c r="T105" s="79"/>
      <c r="U105" s="82" t="s">
        <v>657</v>
      </c>
      <c r="V105" s="82" t="s">
        <v>657</v>
      </c>
      <c r="W105" s="81">
        <v>43508.827314814815</v>
      </c>
      <c r="X105" s="82" t="s">
        <v>873</v>
      </c>
      <c r="Y105" s="79"/>
      <c r="Z105" s="79"/>
      <c r="AA105" s="85" t="s">
        <v>1023</v>
      </c>
      <c r="AB105" s="79"/>
      <c r="AC105" s="79" t="b">
        <v>0</v>
      </c>
      <c r="AD105" s="79">
        <v>0</v>
      </c>
      <c r="AE105" s="85" t="s">
        <v>1092</v>
      </c>
      <c r="AF105" s="79" t="b">
        <v>0</v>
      </c>
      <c r="AG105" s="79" t="s">
        <v>1115</v>
      </c>
      <c r="AH105" s="79"/>
      <c r="AI105" s="85" t="s">
        <v>1092</v>
      </c>
      <c r="AJ105" s="79" t="b">
        <v>0</v>
      </c>
      <c r="AK105" s="79">
        <v>0</v>
      </c>
      <c r="AL105" s="85" t="s">
        <v>1092</v>
      </c>
      <c r="AM105" s="79" t="s">
        <v>1126</v>
      </c>
      <c r="AN105" s="79" t="b">
        <v>0</v>
      </c>
      <c r="AO105" s="85" t="s">
        <v>1023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5.2631578947368425</v>
      </c>
      <c r="BF105" s="48">
        <v>1</v>
      </c>
      <c r="BG105" s="49">
        <v>5.2631578947368425</v>
      </c>
      <c r="BH105" s="48">
        <v>0</v>
      </c>
      <c r="BI105" s="49">
        <v>0</v>
      </c>
      <c r="BJ105" s="48">
        <v>17</v>
      </c>
      <c r="BK105" s="49">
        <v>89.47368421052632</v>
      </c>
      <c r="BL105" s="48">
        <v>19</v>
      </c>
    </row>
    <row r="106" spans="1:64" ht="15">
      <c r="A106" s="64" t="s">
        <v>308</v>
      </c>
      <c r="B106" s="64" t="s">
        <v>308</v>
      </c>
      <c r="C106" s="65"/>
      <c r="D106" s="66"/>
      <c r="E106" s="67"/>
      <c r="F106" s="68"/>
      <c r="G106" s="65"/>
      <c r="H106" s="69"/>
      <c r="I106" s="70"/>
      <c r="J106" s="70"/>
      <c r="K106" s="34" t="s">
        <v>65</v>
      </c>
      <c r="L106" s="77">
        <v>171</v>
      </c>
      <c r="M106" s="77"/>
      <c r="N106" s="72"/>
      <c r="O106" s="79" t="s">
        <v>176</v>
      </c>
      <c r="P106" s="81">
        <v>43508.85701388889</v>
      </c>
      <c r="Q106" s="79" t="s">
        <v>475</v>
      </c>
      <c r="R106" s="82" t="s">
        <v>554</v>
      </c>
      <c r="S106" s="79" t="s">
        <v>598</v>
      </c>
      <c r="T106" s="79"/>
      <c r="U106" s="79"/>
      <c r="V106" s="82" t="s">
        <v>746</v>
      </c>
      <c r="W106" s="81">
        <v>43508.85701388889</v>
      </c>
      <c r="X106" s="82" t="s">
        <v>874</v>
      </c>
      <c r="Y106" s="79"/>
      <c r="Z106" s="79"/>
      <c r="AA106" s="85" t="s">
        <v>1024</v>
      </c>
      <c r="AB106" s="79"/>
      <c r="AC106" s="79" t="b">
        <v>0</v>
      </c>
      <c r="AD106" s="79">
        <v>0</v>
      </c>
      <c r="AE106" s="85" t="s">
        <v>1092</v>
      </c>
      <c r="AF106" s="79" t="b">
        <v>0</v>
      </c>
      <c r="AG106" s="79" t="s">
        <v>1115</v>
      </c>
      <c r="AH106" s="79"/>
      <c r="AI106" s="85" t="s">
        <v>1092</v>
      </c>
      <c r="AJ106" s="79" t="b">
        <v>0</v>
      </c>
      <c r="AK106" s="79">
        <v>0</v>
      </c>
      <c r="AL106" s="85" t="s">
        <v>1092</v>
      </c>
      <c r="AM106" s="79" t="s">
        <v>1126</v>
      </c>
      <c r="AN106" s="79" t="b">
        <v>0</v>
      </c>
      <c r="AO106" s="85" t="s">
        <v>1024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11</v>
      </c>
      <c r="BK106" s="49">
        <v>100</v>
      </c>
      <c r="BL106" s="48">
        <v>11</v>
      </c>
    </row>
    <row r="107" spans="1:64" ht="15">
      <c r="A107" s="64" t="s">
        <v>309</v>
      </c>
      <c r="B107" s="64" t="s">
        <v>380</v>
      </c>
      <c r="C107" s="65"/>
      <c r="D107" s="66"/>
      <c r="E107" s="67"/>
      <c r="F107" s="68"/>
      <c r="G107" s="65"/>
      <c r="H107" s="69"/>
      <c r="I107" s="70"/>
      <c r="J107" s="70"/>
      <c r="K107" s="34" t="s">
        <v>65</v>
      </c>
      <c r="L107" s="77">
        <v>172</v>
      </c>
      <c r="M107" s="77"/>
      <c r="N107" s="72"/>
      <c r="O107" s="79" t="s">
        <v>391</v>
      </c>
      <c r="P107" s="81">
        <v>43508.9359375</v>
      </c>
      <c r="Q107" s="79" t="s">
        <v>476</v>
      </c>
      <c r="R107" s="79"/>
      <c r="S107" s="79"/>
      <c r="T107" s="79" t="s">
        <v>610</v>
      </c>
      <c r="U107" s="79"/>
      <c r="V107" s="82" t="s">
        <v>747</v>
      </c>
      <c r="W107" s="81">
        <v>43508.9359375</v>
      </c>
      <c r="X107" s="82" t="s">
        <v>875</v>
      </c>
      <c r="Y107" s="79"/>
      <c r="Z107" s="79"/>
      <c r="AA107" s="85" t="s">
        <v>1025</v>
      </c>
      <c r="AB107" s="79"/>
      <c r="AC107" s="79" t="b">
        <v>0</v>
      </c>
      <c r="AD107" s="79">
        <v>3</v>
      </c>
      <c r="AE107" s="85" t="s">
        <v>1092</v>
      </c>
      <c r="AF107" s="79" t="b">
        <v>0</v>
      </c>
      <c r="AG107" s="79" t="s">
        <v>1115</v>
      </c>
      <c r="AH107" s="79"/>
      <c r="AI107" s="85" t="s">
        <v>1092</v>
      </c>
      <c r="AJ107" s="79" t="b">
        <v>0</v>
      </c>
      <c r="AK107" s="79">
        <v>1</v>
      </c>
      <c r="AL107" s="85" t="s">
        <v>1092</v>
      </c>
      <c r="AM107" s="79" t="s">
        <v>1123</v>
      </c>
      <c r="AN107" s="79" t="b">
        <v>0</v>
      </c>
      <c r="AO107" s="85" t="s">
        <v>1025</v>
      </c>
      <c r="AP107" s="79" t="s">
        <v>176</v>
      </c>
      <c r="AQ107" s="79">
        <v>0</v>
      </c>
      <c r="AR107" s="79">
        <v>0</v>
      </c>
      <c r="AS107" s="79" t="s">
        <v>1143</v>
      </c>
      <c r="AT107" s="79" t="s">
        <v>1144</v>
      </c>
      <c r="AU107" s="79" t="s">
        <v>1145</v>
      </c>
      <c r="AV107" s="79" t="s">
        <v>1147</v>
      </c>
      <c r="AW107" s="79" t="s">
        <v>1149</v>
      </c>
      <c r="AX107" s="79" t="s">
        <v>1151</v>
      </c>
      <c r="AY107" s="79" t="s">
        <v>1152</v>
      </c>
      <c r="AZ107" s="82" t="s">
        <v>1154</v>
      </c>
      <c r="BA107">
        <v>1</v>
      </c>
      <c r="BB107" s="78" t="str">
        <f>REPLACE(INDEX(GroupVertices[Group],MATCH(Edges24[[#This Row],[Vertex 1]],GroupVertices[Vertex],0)),1,1,"")</f>
        <v>17</v>
      </c>
      <c r="BC107" s="78" t="str">
        <f>REPLACE(INDEX(GroupVertices[Group],MATCH(Edges24[[#This Row],[Vertex 2]],GroupVertices[Vertex],0)),1,1,"")</f>
        <v>17</v>
      </c>
      <c r="BD107" s="48">
        <v>2</v>
      </c>
      <c r="BE107" s="49">
        <v>7.6923076923076925</v>
      </c>
      <c r="BF107" s="48">
        <v>1</v>
      </c>
      <c r="BG107" s="49">
        <v>3.8461538461538463</v>
      </c>
      <c r="BH107" s="48">
        <v>0</v>
      </c>
      <c r="BI107" s="49">
        <v>0</v>
      </c>
      <c r="BJ107" s="48">
        <v>23</v>
      </c>
      <c r="BK107" s="49">
        <v>88.46153846153847</v>
      </c>
      <c r="BL107" s="48">
        <v>26</v>
      </c>
    </row>
    <row r="108" spans="1:64" ht="15">
      <c r="A108" s="64" t="s">
        <v>309</v>
      </c>
      <c r="B108" s="64" t="s">
        <v>309</v>
      </c>
      <c r="C108" s="65"/>
      <c r="D108" s="66"/>
      <c r="E108" s="67"/>
      <c r="F108" s="68"/>
      <c r="G108" s="65"/>
      <c r="H108" s="69"/>
      <c r="I108" s="70"/>
      <c r="J108" s="70"/>
      <c r="K108" s="34" t="s">
        <v>65</v>
      </c>
      <c r="L108" s="77">
        <v>173</v>
      </c>
      <c r="M108" s="77"/>
      <c r="N108" s="72"/>
      <c r="O108" s="79" t="s">
        <v>176</v>
      </c>
      <c r="P108" s="81">
        <v>43503.7971412037</v>
      </c>
      <c r="Q108" s="79" t="s">
        <v>477</v>
      </c>
      <c r="R108" s="79"/>
      <c r="S108" s="79"/>
      <c r="T108" s="79" t="s">
        <v>610</v>
      </c>
      <c r="U108" s="79"/>
      <c r="V108" s="82" t="s">
        <v>747</v>
      </c>
      <c r="W108" s="81">
        <v>43503.7971412037</v>
      </c>
      <c r="X108" s="82" t="s">
        <v>876</v>
      </c>
      <c r="Y108" s="79"/>
      <c r="Z108" s="79"/>
      <c r="AA108" s="85" t="s">
        <v>1026</v>
      </c>
      <c r="AB108" s="79"/>
      <c r="AC108" s="79" t="b">
        <v>0</v>
      </c>
      <c r="AD108" s="79">
        <v>0</v>
      </c>
      <c r="AE108" s="85" t="s">
        <v>1092</v>
      </c>
      <c r="AF108" s="79" t="b">
        <v>0</v>
      </c>
      <c r="AG108" s="79" t="s">
        <v>1115</v>
      </c>
      <c r="AH108" s="79"/>
      <c r="AI108" s="85" t="s">
        <v>1092</v>
      </c>
      <c r="AJ108" s="79" t="b">
        <v>0</v>
      </c>
      <c r="AK108" s="79">
        <v>0</v>
      </c>
      <c r="AL108" s="85" t="s">
        <v>1092</v>
      </c>
      <c r="AM108" s="79" t="s">
        <v>1123</v>
      </c>
      <c r="AN108" s="79" t="b">
        <v>0</v>
      </c>
      <c r="AO108" s="85" t="s">
        <v>1026</v>
      </c>
      <c r="AP108" s="79" t="s">
        <v>176</v>
      </c>
      <c r="AQ108" s="79">
        <v>0</v>
      </c>
      <c r="AR108" s="79">
        <v>0</v>
      </c>
      <c r="AS108" s="79" t="s">
        <v>1143</v>
      </c>
      <c r="AT108" s="79" t="s">
        <v>1144</v>
      </c>
      <c r="AU108" s="79" t="s">
        <v>1145</v>
      </c>
      <c r="AV108" s="79" t="s">
        <v>1147</v>
      </c>
      <c r="AW108" s="79" t="s">
        <v>1149</v>
      </c>
      <c r="AX108" s="79" t="s">
        <v>1151</v>
      </c>
      <c r="AY108" s="79" t="s">
        <v>1152</v>
      </c>
      <c r="AZ108" s="82" t="s">
        <v>1154</v>
      </c>
      <c r="BA108">
        <v>1</v>
      </c>
      <c r="BB108" s="78" t="str">
        <f>REPLACE(INDEX(GroupVertices[Group],MATCH(Edges24[[#This Row],[Vertex 1]],GroupVertices[Vertex],0)),1,1,"")</f>
        <v>17</v>
      </c>
      <c r="BC108" s="78" t="str">
        <f>REPLACE(INDEX(GroupVertices[Group],MATCH(Edges24[[#This Row],[Vertex 2]],GroupVertices[Vertex],0)),1,1,"")</f>
        <v>17</v>
      </c>
      <c r="BD108" s="48">
        <v>0</v>
      </c>
      <c r="BE108" s="49">
        <v>0</v>
      </c>
      <c r="BF108" s="48">
        <v>0</v>
      </c>
      <c r="BG108" s="49">
        <v>0</v>
      </c>
      <c r="BH108" s="48">
        <v>0</v>
      </c>
      <c r="BI108" s="49">
        <v>0</v>
      </c>
      <c r="BJ108" s="48">
        <v>16</v>
      </c>
      <c r="BK108" s="49">
        <v>100</v>
      </c>
      <c r="BL108" s="48">
        <v>16</v>
      </c>
    </row>
    <row r="109" spans="1:64" ht="15">
      <c r="A109" s="64" t="s">
        <v>310</v>
      </c>
      <c r="B109" s="64" t="s">
        <v>309</v>
      </c>
      <c r="C109" s="65"/>
      <c r="D109" s="66"/>
      <c r="E109" s="67"/>
      <c r="F109" s="68"/>
      <c r="G109" s="65"/>
      <c r="H109" s="69"/>
      <c r="I109" s="70"/>
      <c r="J109" s="70"/>
      <c r="K109" s="34" t="s">
        <v>65</v>
      </c>
      <c r="L109" s="77">
        <v>174</v>
      </c>
      <c r="M109" s="77"/>
      <c r="N109" s="72"/>
      <c r="O109" s="79" t="s">
        <v>391</v>
      </c>
      <c r="P109" s="81">
        <v>43508.9921412037</v>
      </c>
      <c r="Q109" s="79" t="s">
        <v>478</v>
      </c>
      <c r="R109" s="79"/>
      <c r="S109" s="79"/>
      <c r="T109" s="79"/>
      <c r="U109" s="79"/>
      <c r="V109" s="82" t="s">
        <v>748</v>
      </c>
      <c r="W109" s="81">
        <v>43508.9921412037</v>
      </c>
      <c r="X109" s="82" t="s">
        <v>877</v>
      </c>
      <c r="Y109" s="79"/>
      <c r="Z109" s="79"/>
      <c r="AA109" s="85" t="s">
        <v>1027</v>
      </c>
      <c r="AB109" s="79"/>
      <c r="AC109" s="79" t="b">
        <v>0</v>
      </c>
      <c r="AD109" s="79">
        <v>0</v>
      </c>
      <c r="AE109" s="85" t="s">
        <v>1092</v>
      </c>
      <c r="AF109" s="79" t="b">
        <v>0</v>
      </c>
      <c r="AG109" s="79" t="s">
        <v>1115</v>
      </c>
      <c r="AH109" s="79"/>
      <c r="AI109" s="85" t="s">
        <v>1092</v>
      </c>
      <c r="AJ109" s="79" t="b">
        <v>0</v>
      </c>
      <c r="AK109" s="79">
        <v>1</v>
      </c>
      <c r="AL109" s="85" t="s">
        <v>1025</v>
      </c>
      <c r="AM109" s="79" t="s">
        <v>1123</v>
      </c>
      <c r="AN109" s="79" t="b">
        <v>0</v>
      </c>
      <c r="AO109" s="85" t="s">
        <v>1025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17</v>
      </c>
      <c r="BC109" s="78" t="str">
        <f>REPLACE(INDEX(GroupVertices[Group],MATCH(Edges24[[#This Row],[Vertex 2]],GroupVertices[Vertex],0)),1,1,"")</f>
        <v>17</v>
      </c>
      <c r="BD109" s="48">
        <v>2</v>
      </c>
      <c r="BE109" s="49">
        <v>8.333333333333334</v>
      </c>
      <c r="BF109" s="48">
        <v>0</v>
      </c>
      <c r="BG109" s="49">
        <v>0</v>
      </c>
      <c r="BH109" s="48">
        <v>0</v>
      </c>
      <c r="BI109" s="49">
        <v>0</v>
      </c>
      <c r="BJ109" s="48">
        <v>22</v>
      </c>
      <c r="BK109" s="49">
        <v>91.66666666666667</v>
      </c>
      <c r="BL109" s="48">
        <v>24</v>
      </c>
    </row>
    <row r="110" spans="1:64" ht="15">
      <c r="A110" s="64" t="s">
        <v>311</v>
      </c>
      <c r="B110" s="64" t="s">
        <v>311</v>
      </c>
      <c r="C110" s="65"/>
      <c r="D110" s="66"/>
      <c r="E110" s="67"/>
      <c r="F110" s="68"/>
      <c r="G110" s="65"/>
      <c r="H110" s="69"/>
      <c r="I110" s="70"/>
      <c r="J110" s="70"/>
      <c r="K110" s="34" t="s">
        <v>65</v>
      </c>
      <c r="L110" s="77">
        <v>175</v>
      </c>
      <c r="M110" s="77"/>
      <c r="N110" s="72"/>
      <c r="O110" s="79" t="s">
        <v>176</v>
      </c>
      <c r="P110" s="81">
        <v>43509.06081018518</v>
      </c>
      <c r="Q110" s="79" t="s">
        <v>479</v>
      </c>
      <c r="R110" s="82" t="s">
        <v>554</v>
      </c>
      <c r="S110" s="79" t="s">
        <v>598</v>
      </c>
      <c r="T110" s="79"/>
      <c r="U110" s="79"/>
      <c r="V110" s="82" t="s">
        <v>749</v>
      </c>
      <c r="W110" s="81">
        <v>43509.06081018518</v>
      </c>
      <c r="X110" s="82" t="s">
        <v>878</v>
      </c>
      <c r="Y110" s="79"/>
      <c r="Z110" s="79"/>
      <c r="AA110" s="85" t="s">
        <v>1028</v>
      </c>
      <c r="AB110" s="79"/>
      <c r="AC110" s="79" t="b">
        <v>0</v>
      </c>
      <c r="AD110" s="79">
        <v>0</v>
      </c>
      <c r="AE110" s="85" t="s">
        <v>1092</v>
      </c>
      <c r="AF110" s="79" t="b">
        <v>0</v>
      </c>
      <c r="AG110" s="79" t="s">
        <v>1115</v>
      </c>
      <c r="AH110" s="79"/>
      <c r="AI110" s="85" t="s">
        <v>1092</v>
      </c>
      <c r="AJ110" s="79" t="b">
        <v>0</v>
      </c>
      <c r="AK110" s="79">
        <v>0</v>
      </c>
      <c r="AL110" s="85" t="s">
        <v>1092</v>
      </c>
      <c r="AM110" s="79" t="s">
        <v>1126</v>
      </c>
      <c r="AN110" s="79" t="b">
        <v>0</v>
      </c>
      <c r="AO110" s="85" t="s">
        <v>1028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1</v>
      </c>
      <c r="BG110" s="49">
        <v>9.090909090909092</v>
      </c>
      <c r="BH110" s="48">
        <v>0</v>
      </c>
      <c r="BI110" s="49">
        <v>0</v>
      </c>
      <c r="BJ110" s="48">
        <v>10</v>
      </c>
      <c r="BK110" s="49">
        <v>90.9090909090909</v>
      </c>
      <c r="BL110" s="48">
        <v>11</v>
      </c>
    </row>
    <row r="111" spans="1:64" ht="15">
      <c r="A111" s="64" t="s">
        <v>312</v>
      </c>
      <c r="B111" s="64" t="s">
        <v>312</v>
      </c>
      <c r="C111" s="65"/>
      <c r="D111" s="66"/>
      <c r="E111" s="67"/>
      <c r="F111" s="68"/>
      <c r="G111" s="65"/>
      <c r="H111" s="69"/>
      <c r="I111" s="70"/>
      <c r="J111" s="70"/>
      <c r="K111" s="34" t="s">
        <v>65</v>
      </c>
      <c r="L111" s="77">
        <v>176</v>
      </c>
      <c r="M111" s="77"/>
      <c r="N111" s="72"/>
      <c r="O111" s="79" t="s">
        <v>176</v>
      </c>
      <c r="P111" s="81">
        <v>43509.203935185185</v>
      </c>
      <c r="Q111" s="79" t="s">
        <v>480</v>
      </c>
      <c r="R111" s="82" t="s">
        <v>555</v>
      </c>
      <c r="S111" s="79" t="s">
        <v>574</v>
      </c>
      <c r="T111" s="79"/>
      <c r="U111" s="79"/>
      <c r="V111" s="82" t="s">
        <v>750</v>
      </c>
      <c r="W111" s="81">
        <v>43509.203935185185</v>
      </c>
      <c r="X111" s="82" t="s">
        <v>879</v>
      </c>
      <c r="Y111" s="79"/>
      <c r="Z111" s="79"/>
      <c r="AA111" s="85" t="s">
        <v>1029</v>
      </c>
      <c r="AB111" s="79"/>
      <c r="AC111" s="79" t="b">
        <v>0</v>
      </c>
      <c r="AD111" s="79">
        <v>2</v>
      </c>
      <c r="AE111" s="85" t="s">
        <v>1092</v>
      </c>
      <c r="AF111" s="79" t="b">
        <v>0</v>
      </c>
      <c r="AG111" s="79" t="s">
        <v>1115</v>
      </c>
      <c r="AH111" s="79"/>
      <c r="AI111" s="85" t="s">
        <v>1092</v>
      </c>
      <c r="AJ111" s="79" t="b">
        <v>0</v>
      </c>
      <c r="AK111" s="79">
        <v>1</v>
      </c>
      <c r="AL111" s="85" t="s">
        <v>1092</v>
      </c>
      <c r="AM111" s="79" t="s">
        <v>1128</v>
      </c>
      <c r="AN111" s="79" t="b">
        <v>0</v>
      </c>
      <c r="AO111" s="85" t="s">
        <v>1029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24</v>
      </c>
      <c r="BC111" s="78" t="str">
        <f>REPLACE(INDEX(GroupVertices[Group],MATCH(Edges24[[#This Row],[Vertex 2]],GroupVertices[Vertex],0)),1,1,"")</f>
        <v>24</v>
      </c>
      <c r="BD111" s="48">
        <v>1</v>
      </c>
      <c r="BE111" s="49">
        <v>11.11111111111111</v>
      </c>
      <c r="BF111" s="48">
        <v>0</v>
      </c>
      <c r="BG111" s="49">
        <v>0</v>
      </c>
      <c r="BH111" s="48">
        <v>0</v>
      </c>
      <c r="BI111" s="49">
        <v>0</v>
      </c>
      <c r="BJ111" s="48">
        <v>8</v>
      </c>
      <c r="BK111" s="49">
        <v>88.88888888888889</v>
      </c>
      <c r="BL111" s="48">
        <v>9</v>
      </c>
    </row>
    <row r="112" spans="1:64" ht="15">
      <c r="A112" s="64" t="s">
        <v>313</v>
      </c>
      <c r="B112" s="64" t="s">
        <v>312</v>
      </c>
      <c r="C112" s="65"/>
      <c r="D112" s="66"/>
      <c r="E112" s="67"/>
      <c r="F112" s="68"/>
      <c r="G112" s="65"/>
      <c r="H112" s="69"/>
      <c r="I112" s="70"/>
      <c r="J112" s="70"/>
      <c r="K112" s="34" t="s">
        <v>65</v>
      </c>
      <c r="L112" s="77">
        <v>177</v>
      </c>
      <c r="M112" s="77"/>
      <c r="N112" s="72"/>
      <c r="O112" s="79" t="s">
        <v>391</v>
      </c>
      <c r="P112" s="81">
        <v>43509.22474537037</v>
      </c>
      <c r="Q112" s="79" t="s">
        <v>481</v>
      </c>
      <c r="R112" s="82" t="s">
        <v>555</v>
      </c>
      <c r="S112" s="79" t="s">
        <v>574</v>
      </c>
      <c r="T112" s="79"/>
      <c r="U112" s="79"/>
      <c r="V112" s="82" t="s">
        <v>751</v>
      </c>
      <c r="W112" s="81">
        <v>43509.22474537037</v>
      </c>
      <c r="X112" s="82" t="s">
        <v>880</v>
      </c>
      <c r="Y112" s="79"/>
      <c r="Z112" s="79"/>
      <c r="AA112" s="85" t="s">
        <v>1030</v>
      </c>
      <c r="AB112" s="79"/>
      <c r="AC112" s="79" t="b">
        <v>0</v>
      </c>
      <c r="AD112" s="79">
        <v>0</v>
      </c>
      <c r="AE112" s="85" t="s">
        <v>1092</v>
      </c>
      <c r="AF112" s="79" t="b">
        <v>0</v>
      </c>
      <c r="AG112" s="79" t="s">
        <v>1115</v>
      </c>
      <c r="AH112" s="79"/>
      <c r="AI112" s="85" t="s">
        <v>1092</v>
      </c>
      <c r="AJ112" s="79" t="b">
        <v>0</v>
      </c>
      <c r="AK112" s="79">
        <v>1</v>
      </c>
      <c r="AL112" s="85" t="s">
        <v>1029</v>
      </c>
      <c r="AM112" s="79" t="s">
        <v>1124</v>
      </c>
      <c r="AN112" s="79" t="b">
        <v>0</v>
      </c>
      <c r="AO112" s="85" t="s">
        <v>1029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24</v>
      </c>
      <c r="BC112" s="78" t="str">
        <f>REPLACE(INDEX(GroupVertices[Group],MATCH(Edges24[[#This Row],[Vertex 2]],GroupVertices[Vertex],0)),1,1,"")</f>
        <v>24</v>
      </c>
      <c r="BD112" s="48">
        <v>1</v>
      </c>
      <c r="BE112" s="49">
        <v>9.090909090909092</v>
      </c>
      <c r="BF112" s="48">
        <v>0</v>
      </c>
      <c r="BG112" s="49">
        <v>0</v>
      </c>
      <c r="BH112" s="48">
        <v>0</v>
      </c>
      <c r="BI112" s="49">
        <v>0</v>
      </c>
      <c r="BJ112" s="48">
        <v>10</v>
      </c>
      <c r="BK112" s="49">
        <v>90.9090909090909</v>
      </c>
      <c r="BL112" s="48">
        <v>11</v>
      </c>
    </row>
    <row r="113" spans="1:64" ht="15">
      <c r="A113" s="64" t="s">
        <v>314</v>
      </c>
      <c r="B113" s="64" t="s">
        <v>314</v>
      </c>
      <c r="C113" s="65"/>
      <c r="D113" s="66"/>
      <c r="E113" s="67"/>
      <c r="F113" s="68"/>
      <c r="G113" s="65"/>
      <c r="H113" s="69"/>
      <c r="I113" s="70"/>
      <c r="J113" s="70"/>
      <c r="K113" s="34" t="s">
        <v>65</v>
      </c>
      <c r="L113" s="77">
        <v>178</v>
      </c>
      <c r="M113" s="77"/>
      <c r="N113" s="72"/>
      <c r="O113" s="79" t="s">
        <v>176</v>
      </c>
      <c r="P113" s="81">
        <v>43509.53223379629</v>
      </c>
      <c r="Q113" s="79" t="s">
        <v>482</v>
      </c>
      <c r="R113" s="82" t="s">
        <v>556</v>
      </c>
      <c r="S113" s="79" t="s">
        <v>599</v>
      </c>
      <c r="T113" s="79"/>
      <c r="U113" s="79"/>
      <c r="V113" s="82" t="s">
        <v>752</v>
      </c>
      <c r="W113" s="81">
        <v>43509.53223379629</v>
      </c>
      <c r="X113" s="82" t="s">
        <v>881</v>
      </c>
      <c r="Y113" s="79"/>
      <c r="Z113" s="79"/>
      <c r="AA113" s="85" t="s">
        <v>1031</v>
      </c>
      <c r="AB113" s="79"/>
      <c r="AC113" s="79" t="b">
        <v>0</v>
      </c>
      <c r="AD113" s="79">
        <v>1</v>
      </c>
      <c r="AE113" s="85" t="s">
        <v>1092</v>
      </c>
      <c r="AF113" s="79" t="b">
        <v>0</v>
      </c>
      <c r="AG113" s="79" t="s">
        <v>1115</v>
      </c>
      <c r="AH113" s="79"/>
      <c r="AI113" s="85" t="s">
        <v>1092</v>
      </c>
      <c r="AJ113" s="79" t="b">
        <v>0</v>
      </c>
      <c r="AK113" s="79">
        <v>0</v>
      </c>
      <c r="AL113" s="85" t="s">
        <v>1092</v>
      </c>
      <c r="AM113" s="79" t="s">
        <v>1126</v>
      </c>
      <c r="AN113" s="79" t="b">
        <v>0</v>
      </c>
      <c r="AO113" s="85" t="s">
        <v>1031</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7</v>
      </c>
      <c r="BK113" s="49">
        <v>100</v>
      </c>
      <c r="BL113" s="48">
        <v>7</v>
      </c>
    </row>
    <row r="114" spans="1:64" ht="15">
      <c r="A114" s="64" t="s">
        <v>315</v>
      </c>
      <c r="B114" s="64" t="s">
        <v>381</v>
      </c>
      <c r="C114" s="65"/>
      <c r="D114" s="66"/>
      <c r="E114" s="67"/>
      <c r="F114" s="68"/>
      <c r="G114" s="65"/>
      <c r="H114" s="69"/>
      <c r="I114" s="70"/>
      <c r="J114" s="70"/>
      <c r="K114" s="34" t="s">
        <v>65</v>
      </c>
      <c r="L114" s="77">
        <v>179</v>
      </c>
      <c r="M114" s="77"/>
      <c r="N114" s="72"/>
      <c r="O114" s="79" t="s">
        <v>391</v>
      </c>
      <c r="P114" s="81">
        <v>43509.75315972222</v>
      </c>
      <c r="Q114" s="79" t="s">
        <v>483</v>
      </c>
      <c r="R114" s="82" t="s">
        <v>556</v>
      </c>
      <c r="S114" s="79" t="s">
        <v>599</v>
      </c>
      <c r="T114" s="79"/>
      <c r="U114" s="79"/>
      <c r="V114" s="82" t="s">
        <v>753</v>
      </c>
      <c r="W114" s="81">
        <v>43509.75315972222</v>
      </c>
      <c r="X114" s="82" t="s">
        <v>882</v>
      </c>
      <c r="Y114" s="79"/>
      <c r="Z114" s="79"/>
      <c r="AA114" s="85" t="s">
        <v>1032</v>
      </c>
      <c r="AB114" s="79"/>
      <c r="AC114" s="79" t="b">
        <v>0</v>
      </c>
      <c r="AD114" s="79">
        <v>4</v>
      </c>
      <c r="AE114" s="85" t="s">
        <v>1092</v>
      </c>
      <c r="AF114" s="79" t="b">
        <v>0</v>
      </c>
      <c r="AG114" s="79" t="s">
        <v>1115</v>
      </c>
      <c r="AH114" s="79"/>
      <c r="AI114" s="85" t="s">
        <v>1092</v>
      </c>
      <c r="AJ114" s="79" t="b">
        <v>0</v>
      </c>
      <c r="AK114" s="79">
        <v>0</v>
      </c>
      <c r="AL114" s="85" t="s">
        <v>1092</v>
      </c>
      <c r="AM114" s="79" t="s">
        <v>1126</v>
      </c>
      <c r="AN114" s="79" t="b">
        <v>0</v>
      </c>
      <c r="AO114" s="85" t="s">
        <v>1032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16</v>
      </c>
      <c r="BC114" s="78" t="str">
        <f>REPLACE(INDEX(GroupVertices[Group],MATCH(Edges24[[#This Row],[Vertex 2]],GroupVertices[Vertex],0)),1,1,"")</f>
        <v>16</v>
      </c>
      <c r="BD114" s="48"/>
      <c r="BE114" s="49"/>
      <c r="BF114" s="48"/>
      <c r="BG114" s="49"/>
      <c r="BH114" s="48"/>
      <c r="BI114" s="49"/>
      <c r="BJ114" s="48"/>
      <c r="BK114" s="49"/>
      <c r="BL114" s="48"/>
    </row>
    <row r="115" spans="1:64" ht="15">
      <c r="A115" s="64" t="s">
        <v>316</v>
      </c>
      <c r="B115" s="64" t="s">
        <v>316</v>
      </c>
      <c r="C115" s="65"/>
      <c r="D115" s="66"/>
      <c r="E115" s="67"/>
      <c r="F115" s="68"/>
      <c r="G115" s="65"/>
      <c r="H115" s="69"/>
      <c r="I115" s="70"/>
      <c r="J115" s="70"/>
      <c r="K115" s="34" t="s">
        <v>65</v>
      </c>
      <c r="L115" s="77">
        <v>181</v>
      </c>
      <c r="M115" s="77"/>
      <c r="N115" s="72"/>
      <c r="O115" s="79" t="s">
        <v>176</v>
      </c>
      <c r="P115" s="81">
        <v>43509.75827546296</v>
      </c>
      <c r="Q115" s="79" t="s">
        <v>484</v>
      </c>
      <c r="R115" s="82" t="s">
        <v>557</v>
      </c>
      <c r="S115" s="79" t="s">
        <v>579</v>
      </c>
      <c r="T115" s="79" t="s">
        <v>627</v>
      </c>
      <c r="U115" s="79"/>
      <c r="V115" s="82" t="s">
        <v>754</v>
      </c>
      <c r="W115" s="81">
        <v>43509.75827546296</v>
      </c>
      <c r="X115" s="82" t="s">
        <v>883</v>
      </c>
      <c r="Y115" s="79"/>
      <c r="Z115" s="79"/>
      <c r="AA115" s="85" t="s">
        <v>1033</v>
      </c>
      <c r="AB115" s="79"/>
      <c r="AC115" s="79" t="b">
        <v>0</v>
      </c>
      <c r="AD115" s="79">
        <v>0</v>
      </c>
      <c r="AE115" s="85" t="s">
        <v>1092</v>
      </c>
      <c r="AF115" s="79" t="b">
        <v>1</v>
      </c>
      <c r="AG115" s="79" t="s">
        <v>1115</v>
      </c>
      <c r="AH115" s="79"/>
      <c r="AI115" s="85" t="s">
        <v>1121</v>
      </c>
      <c r="AJ115" s="79" t="b">
        <v>0</v>
      </c>
      <c r="AK115" s="79">
        <v>0</v>
      </c>
      <c r="AL115" s="85" t="s">
        <v>1092</v>
      </c>
      <c r="AM115" s="79" t="s">
        <v>1124</v>
      </c>
      <c r="AN115" s="79" t="b">
        <v>0</v>
      </c>
      <c r="AO115" s="85" t="s">
        <v>1033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15</v>
      </c>
      <c r="BK115" s="49">
        <v>100</v>
      </c>
      <c r="BL115" s="48">
        <v>15</v>
      </c>
    </row>
    <row r="116" spans="1:64" ht="15">
      <c r="A116" s="64" t="s">
        <v>317</v>
      </c>
      <c r="B116" s="64" t="s">
        <v>317</v>
      </c>
      <c r="C116" s="65"/>
      <c r="D116" s="66"/>
      <c r="E116" s="67"/>
      <c r="F116" s="68"/>
      <c r="G116" s="65"/>
      <c r="H116" s="69"/>
      <c r="I116" s="70"/>
      <c r="J116" s="70"/>
      <c r="K116" s="34" t="s">
        <v>65</v>
      </c>
      <c r="L116" s="77">
        <v>182</v>
      </c>
      <c r="M116" s="77"/>
      <c r="N116" s="72"/>
      <c r="O116" s="79" t="s">
        <v>176</v>
      </c>
      <c r="P116" s="81">
        <v>43510.23700231482</v>
      </c>
      <c r="Q116" s="79" t="s">
        <v>485</v>
      </c>
      <c r="R116" s="79"/>
      <c r="S116" s="79"/>
      <c r="T116" s="79"/>
      <c r="U116" s="79"/>
      <c r="V116" s="82" t="s">
        <v>755</v>
      </c>
      <c r="W116" s="81">
        <v>43510.23700231482</v>
      </c>
      <c r="X116" s="82" t="s">
        <v>884</v>
      </c>
      <c r="Y116" s="79"/>
      <c r="Z116" s="79"/>
      <c r="AA116" s="85" t="s">
        <v>1034</v>
      </c>
      <c r="AB116" s="85" t="s">
        <v>1088</v>
      </c>
      <c r="AC116" s="79" t="b">
        <v>0</v>
      </c>
      <c r="AD116" s="79">
        <v>0</v>
      </c>
      <c r="AE116" s="85" t="s">
        <v>1110</v>
      </c>
      <c r="AF116" s="79" t="b">
        <v>0</v>
      </c>
      <c r="AG116" s="79" t="s">
        <v>1115</v>
      </c>
      <c r="AH116" s="79"/>
      <c r="AI116" s="85" t="s">
        <v>1092</v>
      </c>
      <c r="AJ116" s="79" t="b">
        <v>0</v>
      </c>
      <c r="AK116" s="79">
        <v>0</v>
      </c>
      <c r="AL116" s="85" t="s">
        <v>1092</v>
      </c>
      <c r="AM116" s="79" t="s">
        <v>1123</v>
      </c>
      <c r="AN116" s="79" t="b">
        <v>0</v>
      </c>
      <c r="AO116" s="85" t="s">
        <v>1088</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3</v>
      </c>
      <c r="BE116" s="49">
        <v>6.521739130434782</v>
      </c>
      <c r="BF116" s="48">
        <v>0</v>
      </c>
      <c r="BG116" s="49">
        <v>0</v>
      </c>
      <c r="BH116" s="48">
        <v>0</v>
      </c>
      <c r="BI116" s="49">
        <v>0</v>
      </c>
      <c r="BJ116" s="48">
        <v>43</v>
      </c>
      <c r="BK116" s="49">
        <v>93.47826086956522</v>
      </c>
      <c r="BL116" s="48">
        <v>46</v>
      </c>
    </row>
    <row r="117" spans="1:64" ht="15">
      <c r="A117" s="64" t="s">
        <v>318</v>
      </c>
      <c r="B117" s="64" t="s">
        <v>318</v>
      </c>
      <c r="C117" s="65"/>
      <c r="D117" s="66"/>
      <c r="E117" s="67"/>
      <c r="F117" s="68"/>
      <c r="G117" s="65"/>
      <c r="H117" s="69"/>
      <c r="I117" s="70"/>
      <c r="J117" s="70"/>
      <c r="K117" s="34" t="s">
        <v>65</v>
      </c>
      <c r="L117" s="77">
        <v>183</v>
      </c>
      <c r="M117" s="77"/>
      <c r="N117" s="72"/>
      <c r="O117" s="79" t="s">
        <v>176</v>
      </c>
      <c r="P117" s="81">
        <v>43508.848275462966</v>
      </c>
      <c r="Q117" s="79" t="s">
        <v>486</v>
      </c>
      <c r="R117" s="82" t="s">
        <v>554</v>
      </c>
      <c r="S117" s="79" t="s">
        <v>598</v>
      </c>
      <c r="T117" s="79" t="s">
        <v>628</v>
      </c>
      <c r="U117" s="82" t="s">
        <v>658</v>
      </c>
      <c r="V117" s="82" t="s">
        <v>658</v>
      </c>
      <c r="W117" s="81">
        <v>43508.848275462966</v>
      </c>
      <c r="X117" s="82" t="s">
        <v>885</v>
      </c>
      <c r="Y117" s="79"/>
      <c r="Z117" s="79"/>
      <c r="AA117" s="85" t="s">
        <v>1035</v>
      </c>
      <c r="AB117" s="79"/>
      <c r="AC117" s="79" t="b">
        <v>0</v>
      </c>
      <c r="AD117" s="79">
        <v>0</v>
      </c>
      <c r="AE117" s="85" t="s">
        <v>1092</v>
      </c>
      <c r="AF117" s="79" t="b">
        <v>0</v>
      </c>
      <c r="AG117" s="79" t="s">
        <v>1115</v>
      </c>
      <c r="AH117" s="79"/>
      <c r="AI117" s="85" t="s">
        <v>1092</v>
      </c>
      <c r="AJ117" s="79" t="b">
        <v>0</v>
      </c>
      <c r="AK117" s="79">
        <v>0</v>
      </c>
      <c r="AL117" s="85" t="s">
        <v>1092</v>
      </c>
      <c r="AM117" s="79" t="s">
        <v>1135</v>
      </c>
      <c r="AN117" s="79" t="b">
        <v>0</v>
      </c>
      <c r="AO117" s="85" t="s">
        <v>1035</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7</v>
      </c>
      <c r="BC117" s="78" t="str">
        <f>REPLACE(INDEX(GroupVertices[Group],MATCH(Edges24[[#This Row],[Vertex 2]],GroupVertices[Vertex],0)),1,1,"")</f>
        <v>7</v>
      </c>
      <c r="BD117" s="48">
        <v>0</v>
      </c>
      <c r="BE117" s="49">
        <v>0</v>
      </c>
      <c r="BF117" s="48">
        <v>1</v>
      </c>
      <c r="BG117" s="49">
        <v>11.11111111111111</v>
      </c>
      <c r="BH117" s="48">
        <v>0</v>
      </c>
      <c r="BI117" s="49">
        <v>0</v>
      </c>
      <c r="BJ117" s="48">
        <v>8</v>
      </c>
      <c r="BK117" s="49">
        <v>88.88888888888889</v>
      </c>
      <c r="BL117" s="48">
        <v>9</v>
      </c>
    </row>
    <row r="118" spans="1:64" ht="15">
      <c r="A118" s="64" t="s">
        <v>319</v>
      </c>
      <c r="B118" s="64" t="s">
        <v>318</v>
      </c>
      <c r="C118" s="65"/>
      <c r="D118" s="66"/>
      <c r="E118" s="67"/>
      <c r="F118" s="68"/>
      <c r="G118" s="65"/>
      <c r="H118" s="69"/>
      <c r="I118" s="70"/>
      <c r="J118" s="70"/>
      <c r="K118" s="34" t="s">
        <v>65</v>
      </c>
      <c r="L118" s="77">
        <v>184</v>
      </c>
      <c r="M118" s="77"/>
      <c r="N118" s="72"/>
      <c r="O118" s="79" t="s">
        <v>391</v>
      </c>
      <c r="P118" s="81">
        <v>43508.922534722224</v>
      </c>
      <c r="Q118" s="79" t="s">
        <v>487</v>
      </c>
      <c r="R118" s="82" t="s">
        <v>554</v>
      </c>
      <c r="S118" s="79" t="s">
        <v>598</v>
      </c>
      <c r="T118" s="79" t="s">
        <v>629</v>
      </c>
      <c r="U118" s="79"/>
      <c r="V118" s="82" t="s">
        <v>756</v>
      </c>
      <c r="W118" s="81">
        <v>43508.922534722224</v>
      </c>
      <c r="X118" s="82" t="s">
        <v>886</v>
      </c>
      <c r="Y118" s="79"/>
      <c r="Z118" s="79"/>
      <c r="AA118" s="85" t="s">
        <v>1036</v>
      </c>
      <c r="AB118" s="85" t="s">
        <v>1089</v>
      </c>
      <c r="AC118" s="79" t="b">
        <v>0</v>
      </c>
      <c r="AD118" s="79">
        <v>0</v>
      </c>
      <c r="AE118" s="85" t="s">
        <v>1111</v>
      </c>
      <c r="AF118" s="79" t="b">
        <v>0</v>
      </c>
      <c r="AG118" s="79" t="s">
        <v>1115</v>
      </c>
      <c r="AH118" s="79"/>
      <c r="AI118" s="85" t="s">
        <v>1092</v>
      </c>
      <c r="AJ118" s="79" t="b">
        <v>0</v>
      </c>
      <c r="AK118" s="79">
        <v>0</v>
      </c>
      <c r="AL118" s="85" t="s">
        <v>1092</v>
      </c>
      <c r="AM118" s="79" t="s">
        <v>1126</v>
      </c>
      <c r="AN118" s="79" t="b">
        <v>0</v>
      </c>
      <c r="AO118" s="85" t="s">
        <v>1089</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7</v>
      </c>
      <c r="BC118" s="78" t="str">
        <f>REPLACE(INDEX(GroupVertices[Group],MATCH(Edges24[[#This Row],[Vertex 2]],GroupVertices[Vertex],0)),1,1,"")</f>
        <v>7</v>
      </c>
      <c r="BD118" s="48">
        <v>1</v>
      </c>
      <c r="BE118" s="49">
        <v>2.5641025641025643</v>
      </c>
      <c r="BF118" s="48">
        <v>1</v>
      </c>
      <c r="BG118" s="49">
        <v>2.5641025641025643</v>
      </c>
      <c r="BH118" s="48">
        <v>0</v>
      </c>
      <c r="BI118" s="49">
        <v>0</v>
      </c>
      <c r="BJ118" s="48">
        <v>37</v>
      </c>
      <c r="BK118" s="49">
        <v>94.87179487179488</v>
      </c>
      <c r="BL118" s="48">
        <v>39</v>
      </c>
    </row>
    <row r="119" spans="1:64" ht="15">
      <c r="A119" s="64" t="s">
        <v>319</v>
      </c>
      <c r="B119" s="64" t="s">
        <v>383</v>
      </c>
      <c r="C119" s="65"/>
      <c r="D119" s="66"/>
      <c r="E119" s="67"/>
      <c r="F119" s="68"/>
      <c r="G119" s="65"/>
      <c r="H119" s="69"/>
      <c r="I119" s="70"/>
      <c r="J119" s="70"/>
      <c r="K119" s="34" t="s">
        <v>65</v>
      </c>
      <c r="L119" s="77">
        <v>185</v>
      </c>
      <c r="M119" s="77"/>
      <c r="N119" s="72"/>
      <c r="O119" s="79" t="s">
        <v>391</v>
      </c>
      <c r="P119" s="81">
        <v>43510.60895833333</v>
      </c>
      <c r="Q119" s="79" t="s">
        <v>488</v>
      </c>
      <c r="R119" s="82" t="s">
        <v>558</v>
      </c>
      <c r="S119" s="79" t="s">
        <v>600</v>
      </c>
      <c r="T119" s="79" t="s">
        <v>629</v>
      </c>
      <c r="U119" s="79"/>
      <c r="V119" s="82" t="s">
        <v>756</v>
      </c>
      <c r="W119" s="81">
        <v>43510.60895833333</v>
      </c>
      <c r="X119" s="82" t="s">
        <v>887</v>
      </c>
      <c r="Y119" s="79"/>
      <c r="Z119" s="79"/>
      <c r="AA119" s="85" t="s">
        <v>1037</v>
      </c>
      <c r="AB119" s="79"/>
      <c r="AC119" s="79" t="b">
        <v>0</v>
      </c>
      <c r="AD119" s="79">
        <v>3</v>
      </c>
      <c r="AE119" s="85" t="s">
        <v>1092</v>
      </c>
      <c r="AF119" s="79" t="b">
        <v>0</v>
      </c>
      <c r="AG119" s="79" t="s">
        <v>1115</v>
      </c>
      <c r="AH119" s="79"/>
      <c r="AI119" s="85" t="s">
        <v>1092</v>
      </c>
      <c r="AJ119" s="79" t="b">
        <v>0</v>
      </c>
      <c r="AK119" s="79">
        <v>2</v>
      </c>
      <c r="AL119" s="85" t="s">
        <v>1092</v>
      </c>
      <c r="AM119" s="79" t="s">
        <v>1123</v>
      </c>
      <c r="AN119" s="79" t="b">
        <v>0</v>
      </c>
      <c r="AO119" s="85" t="s">
        <v>1037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7</v>
      </c>
      <c r="BC119" s="78" t="str">
        <f>REPLACE(INDEX(GroupVertices[Group],MATCH(Edges24[[#This Row],[Vertex 2]],GroupVertices[Vertex],0)),1,1,"")</f>
        <v>7</v>
      </c>
      <c r="BD119" s="48">
        <v>2</v>
      </c>
      <c r="BE119" s="49">
        <v>4.761904761904762</v>
      </c>
      <c r="BF119" s="48">
        <v>2</v>
      </c>
      <c r="BG119" s="49">
        <v>4.761904761904762</v>
      </c>
      <c r="BH119" s="48">
        <v>0</v>
      </c>
      <c r="BI119" s="49">
        <v>0</v>
      </c>
      <c r="BJ119" s="48">
        <v>38</v>
      </c>
      <c r="BK119" s="49">
        <v>90.47619047619048</v>
      </c>
      <c r="BL119" s="48">
        <v>42</v>
      </c>
    </row>
    <row r="120" spans="1:64" ht="15">
      <c r="A120" s="64" t="s">
        <v>320</v>
      </c>
      <c r="B120" s="64" t="s">
        <v>319</v>
      </c>
      <c r="C120" s="65"/>
      <c r="D120" s="66"/>
      <c r="E120" s="67"/>
      <c r="F120" s="68"/>
      <c r="G120" s="65"/>
      <c r="H120" s="69"/>
      <c r="I120" s="70"/>
      <c r="J120" s="70"/>
      <c r="K120" s="34" t="s">
        <v>65</v>
      </c>
      <c r="L120" s="77">
        <v>186</v>
      </c>
      <c r="M120" s="77"/>
      <c r="N120" s="72"/>
      <c r="O120" s="79" t="s">
        <v>391</v>
      </c>
      <c r="P120" s="81">
        <v>43510.616319444445</v>
      </c>
      <c r="Q120" s="79" t="s">
        <v>489</v>
      </c>
      <c r="R120" s="79"/>
      <c r="S120" s="79"/>
      <c r="T120" s="79"/>
      <c r="U120" s="79"/>
      <c r="V120" s="82" t="s">
        <v>757</v>
      </c>
      <c r="W120" s="81">
        <v>43510.616319444445</v>
      </c>
      <c r="X120" s="82" t="s">
        <v>888</v>
      </c>
      <c r="Y120" s="79"/>
      <c r="Z120" s="79"/>
      <c r="AA120" s="85" t="s">
        <v>1038</v>
      </c>
      <c r="AB120" s="79"/>
      <c r="AC120" s="79" t="b">
        <v>0</v>
      </c>
      <c r="AD120" s="79">
        <v>0</v>
      </c>
      <c r="AE120" s="85" t="s">
        <v>1092</v>
      </c>
      <c r="AF120" s="79" t="b">
        <v>0</v>
      </c>
      <c r="AG120" s="79" t="s">
        <v>1115</v>
      </c>
      <c r="AH120" s="79"/>
      <c r="AI120" s="85" t="s">
        <v>1092</v>
      </c>
      <c r="AJ120" s="79" t="b">
        <v>0</v>
      </c>
      <c r="AK120" s="79">
        <v>2</v>
      </c>
      <c r="AL120" s="85" t="s">
        <v>1037</v>
      </c>
      <c r="AM120" s="79" t="s">
        <v>1126</v>
      </c>
      <c r="AN120" s="79" t="b">
        <v>0</v>
      </c>
      <c r="AO120" s="85" t="s">
        <v>1037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7</v>
      </c>
      <c r="BC120" s="78" t="str">
        <f>REPLACE(INDEX(GroupVertices[Group],MATCH(Edges24[[#This Row],[Vertex 2]],GroupVertices[Vertex],0)),1,1,"")</f>
        <v>7</v>
      </c>
      <c r="BD120" s="48">
        <v>2</v>
      </c>
      <c r="BE120" s="49">
        <v>9.523809523809524</v>
      </c>
      <c r="BF120" s="48">
        <v>1</v>
      </c>
      <c r="BG120" s="49">
        <v>4.761904761904762</v>
      </c>
      <c r="BH120" s="48">
        <v>0</v>
      </c>
      <c r="BI120" s="49">
        <v>0</v>
      </c>
      <c r="BJ120" s="48">
        <v>18</v>
      </c>
      <c r="BK120" s="49">
        <v>85.71428571428571</v>
      </c>
      <c r="BL120" s="48">
        <v>21</v>
      </c>
    </row>
    <row r="121" spans="1:64" ht="15">
      <c r="A121" s="64" t="s">
        <v>321</v>
      </c>
      <c r="B121" s="64" t="s">
        <v>319</v>
      </c>
      <c r="C121" s="65"/>
      <c r="D121" s="66"/>
      <c r="E121" s="67"/>
      <c r="F121" s="68"/>
      <c r="G121" s="65"/>
      <c r="H121" s="69"/>
      <c r="I121" s="70"/>
      <c r="J121" s="70"/>
      <c r="K121" s="34" t="s">
        <v>65</v>
      </c>
      <c r="L121" s="77">
        <v>187</v>
      </c>
      <c r="M121" s="77"/>
      <c r="N121" s="72"/>
      <c r="O121" s="79" t="s">
        <v>391</v>
      </c>
      <c r="P121" s="81">
        <v>43510.636655092596</v>
      </c>
      <c r="Q121" s="79" t="s">
        <v>489</v>
      </c>
      <c r="R121" s="79"/>
      <c r="S121" s="79"/>
      <c r="T121" s="79"/>
      <c r="U121" s="79"/>
      <c r="V121" s="82" t="s">
        <v>758</v>
      </c>
      <c r="W121" s="81">
        <v>43510.636655092596</v>
      </c>
      <c r="X121" s="82" t="s">
        <v>889</v>
      </c>
      <c r="Y121" s="79"/>
      <c r="Z121" s="79"/>
      <c r="AA121" s="85" t="s">
        <v>1039</v>
      </c>
      <c r="AB121" s="79"/>
      <c r="AC121" s="79" t="b">
        <v>0</v>
      </c>
      <c r="AD121" s="79">
        <v>0</v>
      </c>
      <c r="AE121" s="85" t="s">
        <v>1092</v>
      </c>
      <c r="AF121" s="79" t="b">
        <v>0</v>
      </c>
      <c r="AG121" s="79" t="s">
        <v>1115</v>
      </c>
      <c r="AH121" s="79"/>
      <c r="AI121" s="85" t="s">
        <v>1092</v>
      </c>
      <c r="AJ121" s="79" t="b">
        <v>0</v>
      </c>
      <c r="AK121" s="79">
        <v>2</v>
      </c>
      <c r="AL121" s="85" t="s">
        <v>1037</v>
      </c>
      <c r="AM121" s="79" t="s">
        <v>1124</v>
      </c>
      <c r="AN121" s="79" t="b">
        <v>0</v>
      </c>
      <c r="AO121" s="85" t="s">
        <v>1037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7</v>
      </c>
      <c r="BC121" s="78" t="str">
        <f>REPLACE(INDEX(GroupVertices[Group],MATCH(Edges24[[#This Row],[Vertex 2]],GroupVertices[Vertex],0)),1,1,"")</f>
        <v>7</v>
      </c>
      <c r="BD121" s="48">
        <v>2</v>
      </c>
      <c r="BE121" s="49">
        <v>9.523809523809524</v>
      </c>
      <c r="BF121" s="48">
        <v>1</v>
      </c>
      <c r="BG121" s="49">
        <v>4.761904761904762</v>
      </c>
      <c r="BH121" s="48">
        <v>0</v>
      </c>
      <c r="BI121" s="49">
        <v>0</v>
      </c>
      <c r="BJ121" s="48">
        <v>18</v>
      </c>
      <c r="BK121" s="49">
        <v>85.71428571428571</v>
      </c>
      <c r="BL121" s="48">
        <v>21</v>
      </c>
    </row>
    <row r="122" spans="1:64" ht="15">
      <c r="A122" s="64" t="s">
        <v>322</v>
      </c>
      <c r="B122" s="64" t="s">
        <v>322</v>
      </c>
      <c r="C122" s="65"/>
      <c r="D122" s="66"/>
      <c r="E122" s="67"/>
      <c r="F122" s="68"/>
      <c r="G122" s="65"/>
      <c r="H122" s="69"/>
      <c r="I122" s="70"/>
      <c r="J122" s="70"/>
      <c r="K122" s="34" t="s">
        <v>65</v>
      </c>
      <c r="L122" s="77">
        <v>188</v>
      </c>
      <c r="M122" s="77"/>
      <c r="N122" s="72"/>
      <c r="O122" s="79" t="s">
        <v>176</v>
      </c>
      <c r="P122" s="81">
        <v>43510.77596064815</v>
      </c>
      <c r="Q122" s="79" t="s">
        <v>490</v>
      </c>
      <c r="R122" s="82" t="s">
        <v>559</v>
      </c>
      <c r="S122" s="79" t="s">
        <v>601</v>
      </c>
      <c r="T122" s="79"/>
      <c r="U122" s="79"/>
      <c r="V122" s="82" t="s">
        <v>759</v>
      </c>
      <c r="W122" s="81">
        <v>43510.77596064815</v>
      </c>
      <c r="X122" s="82" t="s">
        <v>890</v>
      </c>
      <c r="Y122" s="79"/>
      <c r="Z122" s="79"/>
      <c r="AA122" s="85" t="s">
        <v>1040</v>
      </c>
      <c r="AB122" s="79"/>
      <c r="AC122" s="79" t="b">
        <v>0</v>
      </c>
      <c r="AD122" s="79">
        <v>0</v>
      </c>
      <c r="AE122" s="85" t="s">
        <v>1092</v>
      </c>
      <c r="AF122" s="79" t="b">
        <v>0</v>
      </c>
      <c r="AG122" s="79" t="s">
        <v>1115</v>
      </c>
      <c r="AH122" s="79"/>
      <c r="AI122" s="85" t="s">
        <v>1092</v>
      </c>
      <c r="AJ122" s="79" t="b">
        <v>0</v>
      </c>
      <c r="AK122" s="79">
        <v>0</v>
      </c>
      <c r="AL122" s="85" t="s">
        <v>1092</v>
      </c>
      <c r="AM122" s="79" t="s">
        <v>1126</v>
      </c>
      <c r="AN122" s="79" t="b">
        <v>0</v>
      </c>
      <c r="AO122" s="85" t="s">
        <v>1040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11</v>
      </c>
      <c r="BK122" s="49">
        <v>100</v>
      </c>
      <c r="BL122" s="48">
        <v>11</v>
      </c>
    </row>
    <row r="123" spans="1:64" ht="15">
      <c r="A123" s="64" t="s">
        <v>323</v>
      </c>
      <c r="B123" s="64" t="s">
        <v>323</v>
      </c>
      <c r="C123" s="65"/>
      <c r="D123" s="66"/>
      <c r="E123" s="67"/>
      <c r="F123" s="68"/>
      <c r="G123" s="65"/>
      <c r="H123" s="69"/>
      <c r="I123" s="70"/>
      <c r="J123" s="70"/>
      <c r="K123" s="34" t="s">
        <v>65</v>
      </c>
      <c r="L123" s="77">
        <v>189</v>
      </c>
      <c r="M123" s="77"/>
      <c r="N123" s="72"/>
      <c r="O123" s="79" t="s">
        <v>176</v>
      </c>
      <c r="P123" s="81">
        <v>43510.85430555556</v>
      </c>
      <c r="Q123" s="82" t="s">
        <v>491</v>
      </c>
      <c r="R123" s="82" t="s">
        <v>554</v>
      </c>
      <c r="S123" s="79" t="s">
        <v>598</v>
      </c>
      <c r="T123" s="79"/>
      <c r="U123" s="79"/>
      <c r="V123" s="82" t="s">
        <v>760</v>
      </c>
      <c r="W123" s="81">
        <v>43510.85430555556</v>
      </c>
      <c r="X123" s="82" t="s">
        <v>891</v>
      </c>
      <c r="Y123" s="79"/>
      <c r="Z123" s="79"/>
      <c r="AA123" s="85" t="s">
        <v>1041</v>
      </c>
      <c r="AB123" s="79"/>
      <c r="AC123" s="79" t="b">
        <v>0</v>
      </c>
      <c r="AD123" s="79">
        <v>0</v>
      </c>
      <c r="AE123" s="85" t="s">
        <v>1092</v>
      </c>
      <c r="AF123" s="79" t="b">
        <v>0</v>
      </c>
      <c r="AG123" s="79" t="s">
        <v>1116</v>
      </c>
      <c r="AH123" s="79"/>
      <c r="AI123" s="85" t="s">
        <v>1092</v>
      </c>
      <c r="AJ123" s="79" t="b">
        <v>0</v>
      </c>
      <c r="AK123" s="79">
        <v>0</v>
      </c>
      <c r="AL123" s="85" t="s">
        <v>1092</v>
      </c>
      <c r="AM123" s="79" t="s">
        <v>1126</v>
      </c>
      <c r="AN123" s="79" t="b">
        <v>0</v>
      </c>
      <c r="AO123" s="85" t="s">
        <v>1041</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0</v>
      </c>
      <c r="BK123" s="49">
        <v>0</v>
      </c>
      <c r="BL123" s="48">
        <v>0</v>
      </c>
    </row>
    <row r="124" spans="1:64" ht="15">
      <c r="A124" s="64" t="s">
        <v>324</v>
      </c>
      <c r="B124" s="64" t="s">
        <v>324</v>
      </c>
      <c r="C124" s="65"/>
      <c r="D124" s="66"/>
      <c r="E124" s="67"/>
      <c r="F124" s="68"/>
      <c r="G124" s="65"/>
      <c r="H124" s="69"/>
      <c r="I124" s="70"/>
      <c r="J124" s="70"/>
      <c r="K124" s="34" t="s">
        <v>65</v>
      </c>
      <c r="L124" s="77">
        <v>190</v>
      </c>
      <c r="M124" s="77"/>
      <c r="N124" s="72"/>
      <c r="O124" s="79" t="s">
        <v>176</v>
      </c>
      <c r="P124" s="81">
        <v>43510.904861111114</v>
      </c>
      <c r="Q124" s="79" t="s">
        <v>492</v>
      </c>
      <c r="R124" s="82" t="s">
        <v>560</v>
      </c>
      <c r="S124" s="79" t="s">
        <v>602</v>
      </c>
      <c r="T124" s="79"/>
      <c r="U124" s="79"/>
      <c r="V124" s="82" t="s">
        <v>761</v>
      </c>
      <c r="W124" s="81">
        <v>43510.904861111114</v>
      </c>
      <c r="X124" s="82" t="s">
        <v>892</v>
      </c>
      <c r="Y124" s="79"/>
      <c r="Z124" s="79"/>
      <c r="AA124" s="85" t="s">
        <v>1042</v>
      </c>
      <c r="AB124" s="79"/>
      <c r="AC124" s="79" t="b">
        <v>0</v>
      </c>
      <c r="AD124" s="79">
        <v>0</v>
      </c>
      <c r="AE124" s="85" t="s">
        <v>1092</v>
      </c>
      <c r="AF124" s="79" t="b">
        <v>0</v>
      </c>
      <c r="AG124" s="79" t="s">
        <v>1115</v>
      </c>
      <c r="AH124" s="79"/>
      <c r="AI124" s="85" t="s">
        <v>1092</v>
      </c>
      <c r="AJ124" s="79" t="b">
        <v>0</v>
      </c>
      <c r="AK124" s="79">
        <v>0</v>
      </c>
      <c r="AL124" s="85" t="s">
        <v>1092</v>
      </c>
      <c r="AM124" s="79" t="s">
        <v>1128</v>
      </c>
      <c r="AN124" s="79" t="b">
        <v>0</v>
      </c>
      <c r="AO124" s="85" t="s">
        <v>1042</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6</v>
      </c>
      <c r="BK124" s="49">
        <v>100</v>
      </c>
      <c r="BL124" s="48">
        <v>6</v>
      </c>
    </row>
    <row r="125" spans="1:64" ht="15">
      <c r="A125" s="64" t="s">
        <v>325</v>
      </c>
      <c r="B125" s="64" t="s">
        <v>319</v>
      </c>
      <c r="C125" s="65"/>
      <c r="D125" s="66"/>
      <c r="E125" s="67"/>
      <c r="F125" s="68"/>
      <c r="G125" s="65"/>
      <c r="H125" s="69"/>
      <c r="I125" s="70"/>
      <c r="J125" s="70"/>
      <c r="K125" s="34" t="s">
        <v>65</v>
      </c>
      <c r="L125" s="77">
        <v>191</v>
      </c>
      <c r="M125" s="77"/>
      <c r="N125" s="72"/>
      <c r="O125" s="79" t="s">
        <v>391</v>
      </c>
      <c r="P125" s="81">
        <v>43511.20829861111</v>
      </c>
      <c r="Q125" s="79" t="s">
        <v>489</v>
      </c>
      <c r="R125" s="79"/>
      <c r="S125" s="79"/>
      <c r="T125" s="79"/>
      <c r="U125" s="79"/>
      <c r="V125" s="82" t="s">
        <v>762</v>
      </c>
      <c r="W125" s="81">
        <v>43511.20829861111</v>
      </c>
      <c r="X125" s="82" t="s">
        <v>893</v>
      </c>
      <c r="Y125" s="79"/>
      <c r="Z125" s="79"/>
      <c r="AA125" s="85" t="s">
        <v>1043</v>
      </c>
      <c r="AB125" s="79"/>
      <c r="AC125" s="79" t="b">
        <v>0</v>
      </c>
      <c r="AD125" s="79">
        <v>0</v>
      </c>
      <c r="AE125" s="85" t="s">
        <v>1092</v>
      </c>
      <c r="AF125" s="79" t="b">
        <v>0</v>
      </c>
      <c r="AG125" s="79" t="s">
        <v>1115</v>
      </c>
      <c r="AH125" s="79"/>
      <c r="AI125" s="85" t="s">
        <v>1092</v>
      </c>
      <c r="AJ125" s="79" t="b">
        <v>0</v>
      </c>
      <c r="AK125" s="79">
        <v>4</v>
      </c>
      <c r="AL125" s="85" t="s">
        <v>1037</v>
      </c>
      <c r="AM125" s="79" t="s">
        <v>1123</v>
      </c>
      <c r="AN125" s="79" t="b">
        <v>0</v>
      </c>
      <c r="AO125" s="85" t="s">
        <v>1037</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7</v>
      </c>
      <c r="BC125" s="78" t="str">
        <f>REPLACE(INDEX(GroupVertices[Group],MATCH(Edges24[[#This Row],[Vertex 2]],GroupVertices[Vertex],0)),1,1,"")</f>
        <v>7</v>
      </c>
      <c r="BD125" s="48">
        <v>2</v>
      </c>
      <c r="BE125" s="49">
        <v>9.523809523809524</v>
      </c>
      <c r="BF125" s="48">
        <v>1</v>
      </c>
      <c r="BG125" s="49">
        <v>4.761904761904762</v>
      </c>
      <c r="BH125" s="48">
        <v>0</v>
      </c>
      <c r="BI125" s="49">
        <v>0</v>
      </c>
      <c r="BJ125" s="48">
        <v>18</v>
      </c>
      <c r="BK125" s="49">
        <v>85.71428571428571</v>
      </c>
      <c r="BL125" s="48">
        <v>21</v>
      </c>
    </row>
    <row r="126" spans="1:64" ht="15">
      <c r="A126" s="64" t="s">
        <v>326</v>
      </c>
      <c r="B126" s="64" t="s">
        <v>326</v>
      </c>
      <c r="C126" s="65"/>
      <c r="D126" s="66"/>
      <c r="E126" s="67"/>
      <c r="F126" s="68"/>
      <c r="G126" s="65"/>
      <c r="H126" s="69"/>
      <c r="I126" s="70"/>
      <c r="J126" s="70"/>
      <c r="K126" s="34" t="s">
        <v>65</v>
      </c>
      <c r="L126" s="77">
        <v>192</v>
      </c>
      <c r="M126" s="77"/>
      <c r="N126" s="72"/>
      <c r="O126" s="79" t="s">
        <v>176</v>
      </c>
      <c r="P126" s="81">
        <v>43511.23730324074</v>
      </c>
      <c r="Q126" s="79" t="s">
        <v>493</v>
      </c>
      <c r="R126" s="79"/>
      <c r="S126" s="79"/>
      <c r="T126" s="79" t="s">
        <v>630</v>
      </c>
      <c r="U126" s="82" t="s">
        <v>659</v>
      </c>
      <c r="V126" s="82" t="s">
        <v>659</v>
      </c>
      <c r="W126" s="81">
        <v>43511.23730324074</v>
      </c>
      <c r="X126" s="82" t="s">
        <v>894</v>
      </c>
      <c r="Y126" s="79"/>
      <c r="Z126" s="79"/>
      <c r="AA126" s="85" t="s">
        <v>1044</v>
      </c>
      <c r="AB126" s="79"/>
      <c r="AC126" s="79" t="b">
        <v>0</v>
      </c>
      <c r="AD126" s="79">
        <v>3</v>
      </c>
      <c r="AE126" s="85" t="s">
        <v>1092</v>
      </c>
      <c r="AF126" s="79" t="b">
        <v>0</v>
      </c>
      <c r="AG126" s="79" t="s">
        <v>1115</v>
      </c>
      <c r="AH126" s="79"/>
      <c r="AI126" s="85" t="s">
        <v>1092</v>
      </c>
      <c r="AJ126" s="79" t="b">
        <v>0</v>
      </c>
      <c r="AK126" s="79">
        <v>0</v>
      </c>
      <c r="AL126" s="85" t="s">
        <v>1092</v>
      </c>
      <c r="AM126" s="79" t="s">
        <v>1124</v>
      </c>
      <c r="AN126" s="79" t="b">
        <v>0</v>
      </c>
      <c r="AO126" s="85" t="s">
        <v>1044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1</v>
      </c>
      <c r="BE126" s="49">
        <v>4.166666666666667</v>
      </c>
      <c r="BF126" s="48">
        <v>0</v>
      </c>
      <c r="BG126" s="49">
        <v>0</v>
      </c>
      <c r="BH126" s="48">
        <v>0</v>
      </c>
      <c r="BI126" s="49">
        <v>0</v>
      </c>
      <c r="BJ126" s="48">
        <v>23</v>
      </c>
      <c r="BK126" s="49">
        <v>95.83333333333333</v>
      </c>
      <c r="BL126" s="48">
        <v>24</v>
      </c>
    </row>
    <row r="127" spans="1:64" ht="15">
      <c r="A127" s="64" t="s">
        <v>327</v>
      </c>
      <c r="B127" s="64" t="s">
        <v>327</v>
      </c>
      <c r="C127" s="65"/>
      <c r="D127" s="66"/>
      <c r="E127" s="67"/>
      <c r="F127" s="68"/>
      <c r="G127" s="65"/>
      <c r="H127" s="69"/>
      <c r="I127" s="70"/>
      <c r="J127" s="70"/>
      <c r="K127" s="34" t="s">
        <v>65</v>
      </c>
      <c r="L127" s="77">
        <v>193</v>
      </c>
      <c r="M127" s="77"/>
      <c r="N127" s="72"/>
      <c r="O127" s="79" t="s">
        <v>176</v>
      </c>
      <c r="P127" s="81">
        <v>43504.284050925926</v>
      </c>
      <c r="Q127" s="79" t="s">
        <v>494</v>
      </c>
      <c r="R127" s="82" t="s">
        <v>561</v>
      </c>
      <c r="S127" s="79" t="s">
        <v>603</v>
      </c>
      <c r="T127" s="79"/>
      <c r="U127" s="79"/>
      <c r="V127" s="82" t="s">
        <v>763</v>
      </c>
      <c r="W127" s="81">
        <v>43504.284050925926</v>
      </c>
      <c r="X127" s="82" t="s">
        <v>895</v>
      </c>
      <c r="Y127" s="79"/>
      <c r="Z127" s="79"/>
      <c r="AA127" s="85" t="s">
        <v>1045</v>
      </c>
      <c r="AB127" s="79"/>
      <c r="AC127" s="79" t="b">
        <v>0</v>
      </c>
      <c r="AD127" s="79">
        <v>0</v>
      </c>
      <c r="AE127" s="85" t="s">
        <v>1092</v>
      </c>
      <c r="AF127" s="79" t="b">
        <v>0</v>
      </c>
      <c r="AG127" s="79" t="s">
        <v>1115</v>
      </c>
      <c r="AH127" s="79"/>
      <c r="AI127" s="85" t="s">
        <v>1092</v>
      </c>
      <c r="AJ127" s="79" t="b">
        <v>0</v>
      </c>
      <c r="AK127" s="79">
        <v>0</v>
      </c>
      <c r="AL127" s="85" t="s">
        <v>1092</v>
      </c>
      <c r="AM127" s="79" t="s">
        <v>1131</v>
      </c>
      <c r="AN127" s="79" t="b">
        <v>0</v>
      </c>
      <c r="AO127" s="85" t="s">
        <v>1045</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0</v>
      </c>
      <c r="BE127" s="49">
        <v>0</v>
      </c>
      <c r="BF127" s="48">
        <v>2</v>
      </c>
      <c r="BG127" s="49">
        <v>5.714285714285714</v>
      </c>
      <c r="BH127" s="48">
        <v>0</v>
      </c>
      <c r="BI127" s="49">
        <v>0</v>
      </c>
      <c r="BJ127" s="48">
        <v>33</v>
      </c>
      <c r="BK127" s="49">
        <v>94.28571428571429</v>
      </c>
      <c r="BL127" s="48">
        <v>35</v>
      </c>
    </row>
    <row r="128" spans="1:64" ht="15">
      <c r="A128" s="64" t="s">
        <v>327</v>
      </c>
      <c r="B128" s="64" t="s">
        <v>327</v>
      </c>
      <c r="C128" s="65"/>
      <c r="D128" s="66"/>
      <c r="E128" s="67"/>
      <c r="F128" s="68"/>
      <c r="G128" s="65"/>
      <c r="H128" s="69"/>
      <c r="I128" s="70"/>
      <c r="J128" s="70"/>
      <c r="K128" s="34" t="s">
        <v>65</v>
      </c>
      <c r="L128" s="77">
        <v>194</v>
      </c>
      <c r="M128" s="77"/>
      <c r="N128" s="72"/>
      <c r="O128" s="79" t="s">
        <v>176</v>
      </c>
      <c r="P128" s="81">
        <v>43511.28439814815</v>
      </c>
      <c r="Q128" s="79" t="s">
        <v>495</v>
      </c>
      <c r="R128" s="79"/>
      <c r="S128" s="79"/>
      <c r="T128" s="79"/>
      <c r="U128" s="79"/>
      <c r="V128" s="82" t="s">
        <v>763</v>
      </c>
      <c r="W128" s="81">
        <v>43511.28439814815</v>
      </c>
      <c r="X128" s="82" t="s">
        <v>896</v>
      </c>
      <c r="Y128" s="79"/>
      <c r="Z128" s="79"/>
      <c r="AA128" s="85" t="s">
        <v>1046</v>
      </c>
      <c r="AB128" s="79"/>
      <c r="AC128" s="79" t="b">
        <v>0</v>
      </c>
      <c r="AD128" s="79">
        <v>0</v>
      </c>
      <c r="AE128" s="85" t="s">
        <v>1092</v>
      </c>
      <c r="AF128" s="79" t="b">
        <v>0</v>
      </c>
      <c r="AG128" s="79" t="s">
        <v>1115</v>
      </c>
      <c r="AH128" s="79"/>
      <c r="AI128" s="85" t="s">
        <v>1092</v>
      </c>
      <c r="AJ128" s="79" t="b">
        <v>0</v>
      </c>
      <c r="AK128" s="79">
        <v>1</v>
      </c>
      <c r="AL128" s="85" t="s">
        <v>1045</v>
      </c>
      <c r="AM128" s="79" t="s">
        <v>1131</v>
      </c>
      <c r="AN128" s="79" t="b">
        <v>0</v>
      </c>
      <c r="AO128" s="85" t="s">
        <v>1045</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v>0</v>
      </c>
      <c r="BE128" s="49">
        <v>0</v>
      </c>
      <c r="BF128" s="48">
        <v>1</v>
      </c>
      <c r="BG128" s="49">
        <v>4.761904761904762</v>
      </c>
      <c r="BH128" s="48">
        <v>0</v>
      </c>
      <c r="BI128" s="49">
        <v>0</v>
      </c>
      <c r="BJ128" s="48">
        <v>20</v>
      </c>
      <c r="BK128" s="49">
        <v>95.23809523809524</v>
      </c>
      <c r="BL128" s="48">
        <v>21</v>
      </c>
    </row>
    <row r="129" spans="1:64" ht="15">
      <c r="A129" s="64" t="s">
        <v>328</v>
      </c>
      <c r="B129" s="64" t="s">
        <v>319</v>
      </c>
      <c r="C129" s="65"/>
      <c r="D129" s="66"/>
      <c r="E129" s="67"/>
      <c r="F129" s="68"/>
      <c r="G129" s="65"/>
      <c r="H129" s="69"/>
      <c r="I129" s="70"/>
      <c r="J129" s="70"/>
      <c r="K129" s="34" t="s">
        <v>65</v>
      </c>
      <c r="L129" s="77">
        <v>195</v>
      </c>
      <c r="M129" s="77"/>
      <c r="N129" s="72"/>
      <c r="O129" s="79" t="s">
        <v>391</v>
      </c>
      <c r="P129" s="81">
        <v>43511.591840277775</v>
      </c>
      <c r="Q129" s="79" t="s">
        <v>489</v>
      </c>
      <c r="R129" s="79"/>
      <c r="S129" s="79"/>
      <c r="T129" s="79"/>
      <c r="U129" s="79"/>
      <c r="V129" s="82" t="s">
        <v>764</v>
      </c>
      <c r="W129" s="81">
        <v>43511.591840277775</v>
      </c>
      <c r="X129" s="82" t="s">
        <v>897</v>
      </c>
      <c r="Y129" s="79"/>
      <c r="Z129" s="79"/>
      <c r="AA129" s="85" t="s">
        <v>1047</v>
      </c>
      <c r="AB129" s="79"/>
      <c r="AC129" s="79" t="b">
        <v>0</v>
      </c>
      <c r="AD129" s="79">
        <v>0</v>
      </c>
      <c r="AE129" s="85" t="s">
        <v>1092</v>
      </c>
      <c r="AF129" s="79" t="b">
        <v>0</v>
      </c>
      <c r="AG129" s="79" t="s">
        <v>1115</v>
      </c>
      <c r="AH129" s="79"/>
      <c r="AI129" s="85" t="s">
        <v>1092</v>
      </c>
      <c r="AJ129" s="79" t="b">
        <v>0</v>
      </c>
      <c r="AK129" s="79">
        <v>4</v>
      </c>
      <c r="AL129" s="85" t="s">
        <v>1037</v>
      </c>
      <c r="AM129" s="79" t="s">
        <v>1126</v>
      </c>
      <c r="AN129" s="79" t="b">
        <v>0</v>
      </c>
      <c r="AO129" s="85" t="s">
        <v>1037</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7</v>
      </c>
      <c r="BC129" s="78" t="str">
        <f>REPLACE(INDEX(GroupVertices[Group],MATCH(Edges24[[#This Row],[Vertex 2]],GroupVertices[Vertex],0)),1,1,"")</f>
        <v>7</v>
      </c>
      <c r="BD129" s="48">
        <v>2</v>
      </c>
      <c r="BE129" s="49">
        <v>9.523809523809524</v>
      </c>
      <c r="BF129" s="48">
        <v>1</v>
      </c>
      <c r="BG129" s="49">
        <v>4.761904761904762</v>
      </c>
      <c r="BH129" s="48">
        <v>0</v>
      </c>
      <c r="BI129" s="49">
        <v>0</v>
      </c>
      <c r="BJ129" s="48">
        <v>18</v>
      </c>
      <c r="BK129" s="49">
        <v>85.71428571428571</v>
      </c>
      <c r="BL129" s="48">
        <v>21</v>
      </c>
    </row>
    <row r="130" spans="1:64" ht="15">
      <c r="A130" s="64" t="s">
        <v>329</v>
      </c>
      <c r="B130" s="64" t="s">
        <v>384</v>
      </c>
      <c r="C130" s="65"/>
      <c r="D130" s="66"/>
      <c r="E130" s="67"/>
      <c r="F130" s="68"/>
      <c r="G130" s="65"/>
      <c r="H130" s="69"/>
      <c r="I130" s="70"/>
      <c r="J130" s="70"/>
      <c r="K130" s="34" t="s">
        <v>65</v>
      </c>
      <c r="L130" s="77">
        <v>196</v>
      </c>
      <c r="M130" s="77"/>
      <c r="N130" s="72"/>
      <c r="O130" s="79" t="s">
        <v>391</v>
      </c>
      <c r="P130" s="81">
        <v>43500.9699537037</v>
      </c>
      <c r="Q130" s="79" t="s">
        <v>496</v>
      </c>
      <c r="R130" s="82" t="s">
        <v>562</v>
      </c>
      <c r="S130" s="79" t="s">
        <v>604</v>
      </c>
      <c r="T130" s="79" t="s">
        <v>631</v>
      </c>
      <c r="U130" s="79"/>
      <c r="V130" s="82" t="s">
        <v>765</v>
      </c>
      <c r="W130" s="81">
        <v>43500.9699537037</v>
      </c>
      <c r="X130" s="82" t="s">
        <v>898</v>
      </c>
      <c r="Y130" s="79"/>
      <c r="Z130" s="79"/>
      <c r="AA130" s="85" t="s">
        <v>1048</v>
      </c>
      <c r="AB130" s="79"/>
      <c r="AC130" s="79" t="b">
        <v>0</v>
      </c>
      <c r="AD130" s="79">
        <v>0</v>
      </c>
      <c r="AE130" s="85" t="s">
        <v>1092</v>
      </c>
      <c r="AF130" s="79" t="b">
        <v>0</v>
      </c>
      <c r="AG130" s="79" t="s">
        <v>1115</v>
      </c>
      <c r="AH130" s="79"/>
      <c r="AI130" s="85" t="s">
        <v>1092</v>
      </c>
      <c r="AJ130" s="79" t="b">
        <v>0</v>
      </c>
      <c r="AK130" s="79">
        <v>0</v>
      </c>
      <c r="AL130" s="85" t="s">
        <v>1092</v>
      </c>
      <c r="AM130" s="79" t="s">
        <v>1130</v>
      </c>
      <c r="AN130" s="79" t="b">
        <v>0</v>
      </c>
      <c r="AO130" s="85" t="s">
        <v>1048</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329</v>
      </c>
      <c r="B131" s="64" t="s">
        <v>386</v>
      </c>
      <c r="C131" s="65"/>
      <c r="D131" s="66"/>
      <c r="E131" s="67"/>
      <c r="F131" s="68"/>
      <c r="G131" s="65"/>
      <c r="H131" s="69"/>
      <c r="I131" s="70"/>
      <c r="J131" s="70"/>
      <c r="K131" s="34" t="s">
        <v>65</v>
      </c>
      <c r="L131" s="77">
        <v>198</v>
      </c>
      <c r="M131" s="77"/>
      <c r="N131" s="72"/>
      <c r="O131" s="79" t="s">
        <v>391</v>
      </c>
      <c r="P131" s="81">
        <v>43501.89938657408</v>
      </c>
      <c r="Q131" s="79" t="s">
        <v>497</v>
      </c>
      <c r="R131" s="79" t="s">
        <v>563</v>
      </c>
      <c r="S131" s="79" t="s">
        <v>605</v>
      </c>
      <c r="T131" s="79" t="s">
        <v>632</v>
      </c>
      <c r="U131" s="79"/>
      <c r="V131" s="82" t="s">
        <v>765</v>
      </c>
      <c r="W131" s="81">
        <v>43501.89938657408</v>
      </c>
      <c r="X131" s="82" t="s">
        <v>899</v>
      </c>
      <c r="Y131" s="79"/>
      <c r="Z131" s="79"/>
      <c r="AA131" s="85" t="s">
        <v>1049</v>
      </c>
      <c r="AB131" s="79"/>
      <c r="AC131" s="79" t="b">
        <v>0</v>
      </c>
      <c r="AD131" s="79">
        <v>0</v>
      </c>
      <c r="AE131" s="85" t="s">
        <v>1112</v>
      </c>
      <c r="AF131" s="79" t="b">
        <v>0</v>
      </c>
      <c r="AG131" s="79" t="s">
        <v>1115</v>
      </c>
      <c r="AH131" s="79"/>
      <c r="AI131" s="85" t="s">
        <v>1092</v>
      </c>
      <c r="AJ131" s="79" t="b">
        <v>0</v>
      </c>
      <c r="AK131" s="79">
        <v>0</v>
      </c>
      <c r="AL131" s="85" t="s">
        <v>1092</v>
      </c>
      <c r="AM131" s="79" t="s">
        <v>1130</v>
      </c>
      <c r="AN131" s="79" t="b">
        <v>0</v>
      </c>
      <c r="AO131" s="85" t="s">
        <v>1049</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1</v>
      </c>
      <c r="BE131" s="49">
        <v>3.3333333333333335</v>
      </c>
      <c r="BF131" s="48">
        <v>0</v>
      </c>
      <c r="BG131" s="49">
        <v>0</v>
      </c>
      <c r="BH131" s="48">
        <v>0</v>
      </c>
      <c r="BI131" s="49">
        <v>0</v>
      </c>
      <c r="BJ131" s="48">
        <v>29</v>
      </c>
      <c r="BK131" s="49">
        <v>96.66666666666667</v>
      </c>
      <c r="BL131" s="48">
        <v>30</v>
      </c>
    </row>
    <row r="132" spans="1:64" ht="15">
      <c r="A132" s="64" t="s">
        <v>329</v>
      </c>
      <c r="B132" s="64" t="s">
        <v>370</v>
      </c>
      <c r="C132" s="65"/>
      <c r="D132" s="66"/>
      <c r="E132" s="67"/>
      <c r="F132" s="68"/>
      <c r="G132" s="65"/>
      <c r="H132" s="69"/>
      <c r="I132" s="70"/>
      <c r="J132" s="70"/>
      <c r="K132" s="34" t="s">
        <v>65</v>
      </c>
      <c r="L132" s="77">
        <v>199</v>
      </c>
      <c r="M132" s="77"/>
      <c r="N132" s="72"/>
      <c r="O132" s="79" t="s">
        <v>391</v>
      </c>
      <c r="P132" s="81">
        <v>43500.984606481485</v>
      </c>
      <c r="Q132" s="79" t="s">
        <v>498</v>
      </c>
      <c r="R132" s="79"/>
      <c r="S132" s="79"/>
      <c r="T132" s="79" t="s">
        <v>633</v>
      </c>
      <c r="U132" s="79"/>
      <c r="V132" s="82" t="s">
        <v>765</v>
      </c>
      <c r="W132" s="81">
        <v>43500.984606481485</v>
      </c>
      <c r="X132" s="82" t="s">
        <v>900</v>
      </c>
      <c r="Y132" s="79"/>
      <c r="Z132" s="79"/>
      <c r="AA132" s="85" t="s">
        <v>1050</v>
      </c>
      <c r="AB132" s="79"/>
      <c r="AC132" s="79" t="b">
        <v>0</v>
      </c>
      <c r="AD132" s="79">
        <v>0</v>
      </c>
      <c r="AE132" s="85" t="s">
        <v>1092</v>
      </c>
      <c r="AF132" s="79" t="b">
        <v>0</v>
      </c>
      <c r="AG132" s="79" t="s">
        <v>1115</v>
      </c>
      <c r="AH132" s="79"/>
      <c r="AI132" s="85" t="s">
        <v>1092</v>
      </c>
      <c r="AJ132" s="79" t="b">
        <v>0</v>
      </c>
      <c r="AK132" s="79">
        <v>0</v>
      </c>
      <c r="AL132" s="85" t="s">
        <v>1092</v>
      </c>
      <c r="AM132" s="79" t="s">
        <v>1126</v>
      </c>
      <c r="AN132" s="79" t="b">
        <v>0</v>
      </c>
      <c r="AO132" s="85" t="s">
        <v>1050</v>
      </c>
      <c r="AP132" s="79" t="s">
        <v>176</v>
      </c>
      <c r="AQ132" s="79">
        <v>0</v>
      </c>
      <c r="AR132" s="79">
        <v>0</v>
      </c>
      <c r="AS132" s="79"/>
      <c r="AT132" s="79"/>
      <c r="AU132" s="79"/>
      <c r="AV132" s="79"/>
      <c r="AW132" s="79"/>
      <c r="AX132" s="79"/>
      <c r="AY132" s="79"/>
      <c r="AZ132" s="79"/>
      <c r="BA132">
        <v>3</v>
      </c>
      <c r="BB132" s="78" t="str">
        <f>REPLACE(INDEX(GroupVertices[Group],MATCH(Edges24[[#This Row],[Vertex 1]],GroupVertices[Vertex],0)),1,1,"")</f>
        <v>2</v>
      </c>
      <c r="BC132" s="78" t="str">
        <f>REPLACE(INDEX(GroupVertices[Group],MATCH(Edges24[[#This Row],[Vertex 2]],GroupVertices[Vertex],0)),1,1,"")</f>
        <v>2</v>
      </c>
      <c r="BD132" s="48">
        <v>3</v>
      </c>
      <c r="BE132" s="49">
        <v>8.571428571428571</v>
      </c>
      <c r="BF132" s="48">
        <v>0</v>
      </c>
      <c r="BG132" s="49">
        <v>0</v>
      </c>
      <c r="BH132" s="48">
        <v>0</v>
      </c>
      <c r="BI132" s="49">
        <v>0</v>
      </c>
      <c r="BJ132" s="48">
        <v>32</v>
      </c>
      <c r="BK132" s="49">
        <v>91.42857142857143</v>
      </c>
      <c r="BL132" s="48">
        <v>35</v>
      </c>
    </row>
    <row r="133" spans="1:64" ht="15">
      <c r="A133" s="64" t="s">
        <v>329</v>
      </c>
      <c r="B133" s="64" t="s">
        <v>370</v>
      </c>
      <c r="C133" s="65"/>
      <c r="D133" s="66"/>
      <c r="E133" s="67"/>
      <c r="F133" s="68"/>
      <c r="G133" s="65"/>
      <c r="H133" s="69"/>
      <c r="I133" s="70"/>
      <c r="J133" s="70"/>
      <c r="K133" s="34" t="s">
        <v>65</v>
      </c>
      <c r="L133" s="77">
        <v>200</v>
      </c>
      <c r="M133" s="77"/>
      <c r="N133" s="72"/>
      <c r="O133" s="79" t="s">
        <v>391</v>
      </c>
      <c r="P133" s="81">
        <v>43503.704988425925</v>
      </c>
      <c r="Q133" s="79" t="s">
        <v>499</v>
      </c>
      <c r="R133" s="79"/>
      <c r="S133" s="79"/>
      <c r="T133" s="79" t="s">
        <v>634</v>
      </c>
      <c r="U133" s="79"/>
      <c r="V133" s="82" t="s">
        <v>765</v>
      </c>
      <c r="W133" s="81">
        <v>43503.704988425925</v>
      </c>
      <c r="X133" s="82" t="s">
        <v>901</v>
      </c>
      <c r="Y133" s="79"/>
      <c r="Z133" s="79"/>
      <c r="AA133" s="85" t="s">
        <v>1051</v>
      </c>
      <c r="AB133" s="79"/>
      <c r="AC133" s="79" t="b">
        <v>0</v>
      </c>
      <c r="AD133" s="79">
        <v>0</v>
      </c>
      <c r="AE133" s="85" t="s">
        <v>1112</v>
      </c>
      <c r="AF133" s="79" t="b">
        <v>0</v>
      </c>
      <c r="AG133" s="79" t="s">
        <v>1115</v>
      </c>
      <c r="AH133" s="79"/>
      <c r="AI133" s="85" t="s">
        <v>1092</v>
      </c>
      <c r="AJ133" s="79" t="b">
        <v>0</v>
      </c>
      <c r="AK133" s="79">
        <v>0</v>
      </c>
      <c r="AL133" s="85" t="s">
        <v>1092</v>
      </c>
      <c r="AM133" s="79" t="s">
        <v>1130</v>
      </c>
      <c r="AN133" s="79" t="b">
        <v>0</v>
      </c>
      <c r="AO133" s="85" t="s">
        <v>1051</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2</v>
      </c>
      <c r="BC133" s="78" t="str">
        <f>REPLACE(INDEX(GroupVertices[Group],MATCH(Edges24[[#This Row],[Vertex 2]],GroupVertices[Vertex],0)),1,1,"")</f>
        <v>2</v>
      </c>
      <c r="BD133" s="48">
        <v>2</v>
      </c>
      <c r="BE133" s="49">
        <v>4.545454545454546</v>
      </c>
      <c r="BF133" s="48">
        <v>0</v>
      </c>
      <c r="BG133" s="49">
        <v>0</v>
      </c>
      <c r="BH133" s="48">
        <v>0</v>
      </c>
      <c r="BI133" s="49">
        <v>0</v>
      </c>
      <c r="BJ133" s="48">
        <v>42</v>
      </c>
      <c r="BK133" s="49">
        <v>95.45454545454545</v>
      </c>
      <c r="BL133" s="48">
        <v>44</v>
      </c>
    </row>
    <row r="134" spans="1:64" ht="15">
      <c r="A134" s="64" t="s">
        <v>329</v>
      </c>
      <c r="B134" s="64" t="s">
        <v>370</v>
      </c>
      <c r="C134" s="65"/>
      <c r="D134" s="66"/>
      <c r="E134" s="67"/>
      <c r="F134" s="68"/>
      <c r="G134" s="65"/>
      <c r="H134" s="69"/>
      <c r="I134" s="70"/>
      <c r="J134" s="70"/>
      <c r="K134" s="34" t="s">
        <v>65</v>
      </c>
      <c r="L134" s="77">
        <v>201</v>
      </c>
      <c r="M134" s="77"/>
      <c r="N134" s="72"/>
      <c r="O134" s="79" t="s">
        <v>391</v>
      </c>
      <c r="P134" s="81">
        <v>43503.92438657407</v>
      </c>
      <c r="Q134" s="79" t="s">
        <v>500</v>
      </c>
      <c r="R134" s="82" t="s">
        <v>564</v>
      </c>
      <c r="S134" s="79" t="s">
        <v>606</v>
      </c>
      <c r="T134" s="79" t="s">
        <v>635</v>
      </c>
      <c r="U134" s="82" t="s">
        <v>660</v>
      </c>
      <c r="V134" s="82" t="s">
        <v>660</v>
      </c>
      <c r="W134" s="81">
        <v>43503.92438657407</v>
      </c>
      <c r="X134" s="82" t="s">
        <v>902</v>
      </c>
      <c r="Y134" s="79"/>
      <c r="Z134" s="79"/>
      <c r="AA134" s="85" t="s">
        <v>1052</v>
      </c>
      <c r="AB134" s="79"/>
      <c r="AC134" s="79" t="b">
        <v>0</v>
      </c>
      <c r="AD134" s="79">
        <v>1</v>
      </c>
      <c r="AE134" s="85" t="s">
        <v>1092</v>
      </c>
      <c r="AF134" s="79" t="b">
        <v>0</v>
      </c>
      <c r="AG134" s="79" t="s">
        <v>1115</v>
      </c>
      <c r="AH134" s="79"/>
      <c r="AI134" s="85" t="s">
        <v>1092</v>
      </c>
      <c r="AJ134" s="79" t="b">
        <v>0</v>
      </c>
      <c r="AK134" s="79">
        <v>0</v>
      </c>
      <c r="AL134" s="85" t="s">
        <v>1092</v>
      </c>
      <c r="AM134" s="79" t="s">
        <v>1130</v>
      </c>
      <c r="AN134" s="79" t="b">
        <v>0</v>
      </c>
      <c r="AO134" s="85" t="s">
        <v>1052</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2</v>
      </c>
      <c r="BC134" s="78" t="str">
        <f>REPLACE(INDEX(GroupVertices[Group],MATCH(Edges24[[#This Row],[Vertex 2]],GroupVertices[Vertex],0)),1,1,"")</f>
        <v>2</v>
      </c>
      <c r="BD134" s="48">
        <v>0</v>
      </c>
      <c r="BE134" s="49">
        <v>0</v>
      </c>
      <c r="BF134" s="48">
        <v>0</v>
      </c>
      <c r="BG134" s="49">
        <v>0</v>
      </c>
      <c r="BH134" s="48">
        <v>0</v>
      </c>
      <c r="BI134" s="49">
        <v>0</v>
      </c>
      <c r="BJ134" s="48">
        <v>24</v>
      </c>
      <c r="BK134" s="49">
        <v>100</v>
      </c>
      <c r="BL134" s="48">
        <v>24</v>
      </c>
    </row>
    <row r="135" spans="1:64" ht="15">
      <c r="A135" s="64" t="s">
        <v>330</v>
      </c>
      <c r="B135" s="64" t="s">
        <v>351</v>
      </c>
      <c r="C135" s="65"/>
      <c r="D135" s="66"/>
      <c r="E135" s="67"/>
      <c r="F135" s="68"/>
      <c r="G135" s="65"/>
      <c r="H135" s="69"/>
      <c r="I135" s="70"/>
      <c r="J135" s="70"/>
      <c r="K135" s="34" t="s">
        <v>65</v>
      </c>
      <c r="L135" s="77">
        <v>202</v>
      </c>
      <c r="M135" s="77"/>
      <c r="N135" s="72"/>
      <c r="O135" s="79" t="s">
        <v>391</v>
      </c>
      <c r="P135" s="81">
        <v>43504.076828703706</v>
      </c>
      <c r="Q135" s="79" t="s">
        <v>501</v>
      </c>
      <c r="R135" s="79" t="s">
        <v>565</v>
      </c>
      <c r="S135" s="79" t="s">
        <v>582</v>
      </c>
      <c r="T135" s="79" t="s">
        <v>636</v>
      </c>
      <c r="U135" s="79"/>
      <c r="V135" s="82" t="s">
        <v>766</v>
      </c>
      <c r="W135" s="81">
        <v>43504.076828703706</v>
      </c>
      <c r="X135" s="82" t="s">
        <v>903</v>
      </c>
      <c r="Y135" s="79"/>
      <c r="Z135" s="79"/>
      <c r="AA135" s="85" t="s">
        <v>1053</v>
      </c>
      <c r="AB135" s="79"/>
      <c r="AC135" s="79" t="b">
        <v>0</v>
      </c>
      <c r="AD135" s="79">
        <v>2</v>
      </c>
      <c r="AE135" s="85" t="s">
        <v>1092</v>
      </c>
      <c r="AF135" s="79" t="b">
        <v>0</v>
      </c>
      <c r="AG135" s="79" t="s">
        <v>1115</v>
      </c>
      <c r="AH135" s="79"/>
      <c r="AI135" s="85" t="s">
        <v>1092</v>
      </c>
      <c r="AJ135" s="79" t="b">
        <v>0</v>
      </c>
      <c r="AK135" s="79">
        <v>3</v>
      </c>
      <c r="AL135" s="85" t="s">
        <v>1092</v>
      </c>
      <c r="AM135" s="79" t="s">
        <v>1126</v>
      </c>
      <c r="AN135" s="79" t="b">
        <v>0</v>
      </c>
      <c r="AO135" s="85" t="s">
        <v>1053</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331</v>
      </c>
      <c r="B136" s="64" t="s">
        <v>331</v>
      </c>
      <c r="C136" s="65"/>
      <c r="D136" s="66"/>
      <c r="E136" s="67"/>
      <c r="F136" s="68"/>
      <c r="G136" s="65"/>
      <c r="H136" s="69"/>
      <c r="I136" s="70"/>
      <c r="J136" s="70"/>
      <c r="K136" s="34" t="s">
        <v>65</v>
      </c>
      <c r="L136" s="77">
        <v>206</v>
      </c>
      <c r="M136" s="77"/>
      <c r="N136" s="72"/>
      <c r="O136" s="79" t="s">
        <v>176</v>
      </c>
      <c r="P136" s="81">
        <v>43503.993784722225</v>
      </c>
      <c r="Q136" s="79" t="s">
        <v>502</v>
      </c>
      <c r="R136" s="82" t="s">
        <v>535</v>
      </c>
      <c r="S136" s="79" t="s">
        <v>582</v>
      </c>
      <c r="T136" s="79"/>
      <c r="U136" s="79"/>
      <c r="V136" s="82" t="s">
        <v>767</v>
      </c>
      <c r="W136" s="81">
        <v>43503.993784722225</v>
      </c>
      <c r="X136" s="82" t="s">
        <v>904</v>
      </c>
      <c r="Y136" s="79"/>
      <c r="Z136" s="79"/>
      <c r="AA136" s="85" t="s">
        <v>1054</v>
      </c>
      <c r="AB136" s="79"/>
      <c r="AC136" s="79" t="b">
        <v>0</v>
      </c>
      <c r="AD136" s="79">
        <v>0</v>
      </c>
      <c r="AE136" s="85" t="s">
        <v>1092</v>
      </c>
      <c r="AF136" s="79" t="b">
        <v>0</v>
      </c>
      <c r="AG136" s="79" t="s">
        <v>1115</v>
      </c>
      <c r="AH136" s="79"/>
      <c r="AI136" s="85" t="s">
        <v>1092</v>
      </c>
      <c r="AJ136" s="79" t="b">
        <v>0</v>
      </c>
      <c r="AK136" s="79">
        <v>0</v>
      </c>
      <c r="AL136" s="85" t="s">
        <v>1092</v>
      </c>
      <c r="AM136" s="79" t="s">
        <v>1122</v>
      </c>
      <c r="AN136" s="79" t="b">
        <v>0</v>
      </c>
      <c r="AO136" s="85" t="s">
        <v>1054</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0</v>
      </c>
      <c r="BE136" s="49">
        <v>0</v>
      </c>
      <c r="BF136" s="48">
        <v>1</v>
      </c>
      <c r="BG136" s="49">
        <v>8.333333333333334</v>
      </c>
      <c r="BH136" s="48">
        <v>0</v>
      </c>
      <c r="BI136" s="49">
        <v>0</v>
      </c>
      <c r="BJ136" s="48">
        <v>11</v>
      </c>
      <c r="BK136" s="49">
        <v>91.66666666666667</v>
      </c>
      <c r="BL136" s="48">
        <v>12</v>
      </c>
    </row>
    <row r="137" spans="1:64" ht="15">
      <c r="A137" s="64" t="s">
        <v>329</v>
      </c>
      <c r="B137" s="64" t="s">
        <v>331</v>
      </c>
      <c r="C137" s="65"/>
      <c r="D137" s="66"/>
      <c r="E137" s="67"/>
      <c r="F137" s="68"/>
      <c r="G137" s="65"/>
      <c r="H137" s="69"/>
      <c r="I137" s="70"/>
      <c r="J137" s="70"/>
      <c r="K137" s="34" t="s">
        <v>65</v>
      </c>
      <c r="L137" s="77">
        <v>207</v>
      </c>
      <c r="M137" s="77"/>
      <c r="N137" s="72"/>
      <c r="O137" s="79" t="s">
        <v>391</v>
      </c>
      <c r="P137" s="81">
        <v>43507.75817129629</v>
      </c>
      <c r="Q137" s="79" t="s">
        <v>503</v>
      </c>
      <c r="R137" s="82" t="s">
        <v>535</v>
      </c>
      <c r="S137" s="79" t="s">
        <v>582</v>
      </c>
      <c r="T137" s="79" t="s">
        <v>632</v>
      </c>
      <c r="U137" s="79"/>
      <c r="V137" s="82" t="s">
        <v>765</v>
      </c>
      <c r="W137" s="81">
        <v>43507.75817129629</v>
      </c>
      <c r="X137" s="82" t="s">
        <v>905</v>
      </c>
      <c r="Y137" s="79"/>
      <c r="Z137" s="79"/>
      <c r="AA137" s="85" t="s">
        <v>1055</v>
      </c>
      <c r="AB137" s="79"/>
      <c r="AC137" s="79" t="b">
        <v>0</v>
      </c>
      <c r="AD137" s="79">
        <v>0</v>
      </c>
      <c r="AE137" s="85" t="s">
        <v>1092</v>
      </c>
      <c r="AF137" s="79" t="b">
        <v>0</v>
      </c>
      <c r="AG137" s="79" t="s">
        <v>1115</v>
      </c>
      <c r="AH137" s="79"/>
      <c r="AI137" s="85" t="s">
        <v>1092</v>
      </c>
      <c r="AJ137" s="79" t="b">
        <v>0</v>
      </c>
      <c r="AK137" s="79">
        <v>0</v>
      </c>
      <c r="AL137" s="85" t="s">
        <v>1092</v>
      </c>
      <c r="AM137" s="79" t="s">
        <v>1130</v>
      </c>
      <c r="AN137" s="79" t="b">
        <v>0</v>
      </c>
      <c r="AO137" s="85" t="s">
        <v>1055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0</v>
      </c>
      <c r="BE137" s="49">
        <v>0</v>
      </c>
      <c r="BF137" s="48">
        <v>0</v>
      </c>
      <c r="BG137" s="49">
        <v>0</v>
      </c>
      <c r="BH137" s="48">
        <v>0</v>
      </c>
      <c r="BI137" s="49">
        <v>0</v>
      </c>
      <c r="BJ137" s="48">
        <v>22</v>
      </c>
      <c r="BK137" s="49">
        <v>100</v>
      </c>
      <c r="BL137" s="48">
        <v>22</v>
      </c>
    </row>
    <row r="138" spans="1:64" ht="15">
      <c r="A138" s="64" t="s">
        <v>329</v>
      </c>
      <c r="B138" s="64" t="s">
        <v>387</v>
      </c>
      <c r="C138" s="65"/>
      <c r="D138" s="66"/>
      <c r="E138" s="67"/>
      <c r="F138" s="68"/>
      <c r="G138" s="65"/>
      <c r="H138" s="69"/>
      <c r="I138" s="70"/>
      <c r="J138" s="70"/>
      <c r="K138" s="34" t="s">
        <v>65</v>
      </c>
      <c r="L138" s="77">
        <v>210</v>
      </c>
      <c r="M138" s="77"/>
      <c r="N138" s="72"/>
      <c r="O138" s="79" t="s">
        <v>391</v>
      </c>
      <c r="P138" s="81">
        <v>43511.7837037037</v>
      </c>
      <c r="Q138" s="79" t="s">
        <v>504</v>
      </c>
      <c r="R138" s="82" t="s">
        <v>550</v>
      </c>
      <c r="S138" s="79" t="s">
        <v>596</v>
      </c>
      <c r="T138" s="79" t="s">
        <v>637</v>
      </c>
      <c r="U138" s="79"/>
      <c r="V138" s="82" t="s">
        <v>765</v>
      </c>
      <c r="W138" s="81">
        <v>43511.7837037037</v>
      </c>
      <c r="X138" s="82" t="s">
        <v>906</v>
      </c>
      <c r="Y138" s="79"/>
      <c r="Z138" s="79"/>
      <c r="AA138" s="85" t="s">
        <v>1056</v>
      </c>
      <c r="AB138" s="79"/>
      <c r="AC138" s="79" t="b">
        <v>0</v>
      </c>
      <c r="AD138" s="79">
        <v>1</v>
      </c>
      <c r="AE138" s="85" t="s">
        <v>1092</v>
      </c>
      <c r="AF138" s="79" t="b">
        <v>0</v>
      </c>
      <c r="AG138" s="79" t="s">
        <v>1115</v>
      </c>
      <c r="AH138" s="79"/>
      <c r="AI138" s="85" t="s">
        <v>1092</v>
      </c>
      <c r="AJ138" s="79" t="b">
        <v>0</v>
      </c>
      <c r="AK138" s="79">
        <v>1</v>
      </c>
      <c r="AL138" s="85" t="s">
        <v>1092</v>
      </c>
      <c r="AM138" s="79" t="s">
        <v>1130</v>
      </c>
      <c r="AN138" s="79" t="b">
        <v>0</v>
      </c>
      <c r="AO138" s="85" t="s">
        <v>1056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v>2</v>
      </c>
      <c r="BE138" s="49">
        <v>8.333333333333334</v>
      </c>
      <c r="BF138" s="48">
        <v>0</v>
      </c>
      <c r="BG138" s="49">
        <v>0</v>
      </c>
      <c r="BH138" s="48">
        <v>0</v>
      </c>
      <c r="BI138" s="49">
        <v>0</v>
      </c>
      <c r="BJ138" s="48">
        <v>22</v>
      </c>
      <c r="BK138" s="49">
        <v>91.66666666666667</v>
      </c>
      <c r="BL138" s="48">
        <v>24</v>
      </c>
    </row>
    <row r="139" spans="1:64" ht="15">
      <c r="A139" s="64" t="s">
        <v>332</v>
      </c>
      <c r="B139" s="64" t="s">
        <v>332</v>
      </c>
      <c r="C139" s="65"/>
      <c r="D139" s="66"/>
      <c r="E139" s="67"/>
      <c r="F139" s="68"/>
      <c r="G139" s="65"/>
      <c r="H139" s="69"/>
      <c r="I139" s="70"/>
      <c r="J139" s="70"/>
      <c r="K139" s="34" t="s">
        <v>65</v>
      </c>
      <c r="L139" s="77">
        <v>211</v>
      </c>
      <c r="M139" s="77"/>
      <c r="N139" s="72"/>
      <c r="O139" s="79" t="s">
        <v>176</v>
      </c>
      <c r="P139" s="81">
        <v>43507.72939814815</v>
      </c>
      <c r="Q139" s="79" t="s">
        <v>505</v>
      </c>
      <c r="R139" s="82" t="s">
        <v>550</v>
      </c>
      <c r="S139" s="79" t="s">
        <v>596</v>
      </c>
      <c r="T139" s="79"/>
      <c r="U139" s="79"/>
      <c r="V139" s="82" t="s">
        <v>768</v>
      </c>
      <c r="W139" s="81">
        <v>43507.72939814815</v>
      </c>
      <c r="X139" s="82" t="s">
        <v>907</v>
      </c>
      <c r="Y139" s="79"/>
      <c r="Z139" s="79"/>
      <c r="AA139" s="85" t="s">
        <v>1057</v>
      </c>
      <c r="AB139" s="79"/>
      <c r="AC139" s="79" t="b">
        <v>0</v>
      </c>
      <c r="AD139" s="79">
        <v>0</v>
      </c>
      <c r="AE139" s="85" t="s">
        <v>1092</v>
      </c>
      <c r="AF139" s="79" t="b">
        <v>0</v>
      </c>
      <c r="AG139" s="79" t="s">
        <v>1115</v>
      </c>
      <c r="AH139" s="79"/>
      <c r="AI139" s="85" t="s">
        <v>1092</v>
      </c>
      <c r="AJ139" s="79" t="b">
        <v>0</v>
      </c>
      <c r="AK139" s="79">
        <v>0</v>
      </c>
      <c r="AL139" s="85" t="s">
        <v>1092</v>
      </c>
      <c r="AM139" s="79" t="s">
        <v>1126</v>
      </c>
      <c r="AN139" s="79" t="b">
        <v>0</v>
      </c>
      <c r="AO139" s="85" t="s">
        <v>1057</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9</v>
      </c>
      <c r="BK139" s="49">
        <v>100</v>
      </c>
      <c r="BL139" s="48">
        <v>9</v>
      </c>
    </row>
    <row r="140" spans="1:64" ht="15">
      <c r="A140" s="64" t="s">
        <v>333</v>
      </c>
      <c r="B140" s="64" t="s">
        <v>333</v>
      </c>
      <c r="C140" s="65"/>
      <c r="D140" s="66"/>
      <c r="E140" s="67"/>
      <c r="F140" s="68"/>
      <c r="G140" s="65"/>
      <c r="H140" s="69"/>
      <c r="I140" s="70"/>
      <c r="J140" s="70"/>
      <c r="K140" s="34" t="s">
        <v>65</v>
      </c>
      <c r="L140" s="77">
        <v>213</v>
      </c>
      <c r="M140" s="77"/>
      <c r="N140" s="72"/>
      <c r="O140" s="79" t="s">
        <v>176</v>
      </c>
      <c r="P140" s="81">
        <v>43507.72263888889</v>
      </c>
      <c r="Q140" s="79" t="s">
        <v>506</v>
      </c>
      <c r="R140" s="79"/>
      <c r="S140" s="79"/>
      <c r="T140" s="79" t="s">
        <v>638</v>
      </c>
      <c r="U140" s="79"/>
      <c r="V140" s="82" t="s">
        <v>769</v>
      </c>
      <c r="W140" s="81">
        <v>43507.72263888889</v>
      </c>
      <c r="X140" s="82" t="s">
        <v>908</v>
      </c>
      <c r="Y140" s="79"/>
      <c r="Z140" s="79"/>
      <c r="AA140" s="85" t="s">
        <v>1058</v>
      </c>
      <c r="AB140" s="79"/>
      <c r="AC140" s="79" t="b">
        <v>0</v>
      </c>
      <c r="AD140" s="79">
        <v>0</v>
      </c>
      <c r="AE140" s="85" t="s">
        <v>1092</v>
      </c>
      <c r="AF140" s="79" t="b">
        <v>0</v>
      </c>
      <c r="AG140" s="79" t="s">
        <v>1115</v>
      </c>
      <c r="AH140" s="79"/>
      <c r="AI140" s="85" t="s">
        <v>1092</v>
      </c>
      <c r="AJ140" s="79" t="b">
        <v>0</v>
      </c>
      <c r="AK140" s="79">
        <v>0</v>
      </c>
      <c r="AL140" s="85" t="s">
        <v>1092</v>
      </c>
      <c r="AM140" s="79" t="s">
        <v>1140</v>
      </c>
      <c r="AN140" s="79" t="b">
        <v>0</v>
      </c>
      <c r="AO140" s="85" t="s">
        <v>1058</v>
      </c>
      <c r="AP140" s="79" t="s">
        <v>176</v>
      </c>
      <c r="AQ140" s="79">
        <v>0</v>
      </c>
      <c r="AR140" s="79">
        <v>0</v>
      </c>
      <c r="AS140" s="79"/>
      <c r="AT140" s="79"/>
      <c r="AU140" s="79"/>
      <c r="AV140" s="79"/>
      <c r="AW140" s="79"/>
      <c r="AX140" s="79"/>
      <c r="AY140" s="79"/>
      <c r="AZ140" s="79"/>
      <c r="BA140">
        <v>3</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32</v>
      </c>
      <c r="BK140" s="49">
        <v>100</v>
      </c>
      <c r="BL140" s="48">
        <v>32</v>
      </c>
    </row>
    <row r="141" spans="1:64" ht="15">
      <c r="A141" s="64" t="s">
        <v>333</v>
      </c>
      <c r="B141" s="64" t="s">
        <v>333</v>
      </c>
      <c r="C141" s="65"/>
      <c r="D141" s="66"/>
      <c r="E141" s="67"/>
      <c r="F141" s="68"/>
      <c r="G141" s="65"/>
      <c r="H141" s="69"/>
      <c r="I141" s="70"/>
      <c r="J141" s="70"/>
      <c r="K141" s="34" t="s">
        <v>65</v>
      </c>
      <c r="L141" s="77">
        <v>214</v>
      </c>
      <c r="M141" s="77"/>
      <c r="N141" s="72"/>
      <c r="O141" s="79" t="s">
        <v>176</v>
      </c>
      <c r="P141" s="81">
        <v>43509.688738425924</v>
      </c>
      <c r="Q141" s="79" t="s">
        <v>507</v>
      </c>
      <c r="R141" s="79"/>
      <c r="S141" s="79"/>
      <c r="T141" s="79" t="s">
        <v>639</v>
      </c>
      <c r="U141" s="79"/>
      <c r="V141" s="82" t="s">
        <v>769</v>
      </c>
      <c r="W141" s="81">
        <v>43509.688738425924</v>
      </c>
      <c r="X141" s="82" t="s">
        <v>909</v>
      </c>
      <c r="Y141" s="79"/>
      <c r="Z141" s="79"/>
      <c r="AA141" s="85" t="s">
        <v>1059</v>
      </c>
      <c r="AB141" s="79"/>
      <c r="AC141" s="79" t="b">
        <v>0</v>
      </c>
      <c r="AD141" s="79">
        <v>0</v>
      </c>
      <c r="AE141" s="85" t="s">
        <v>1092</v>
      </c>
      <c r="AF141" s="79" t="b">
        <v>0</v>
      </c>
      <c r="AG141" s="79" t="s">
        <v>1115</v>
      </c>
      <c r="AH141" s="79"/>
      <c r="AI141" s="85" t="s">
        <v>1092</v>
      </c>
      <c r="AJ141" s="79" t="b">
        <v>0</v>
      </c>
      <c r="AK141" s="79">
        <v>0</v>
      </c>
      <c r="AL141" s="85" t="s">
        <v>1092</v>
      </c>
      <c r="AM141" s="79" t="s">
        <v>1140</v>
      </c>
      <c r="AN141" s="79" t="b">
        <v>0</v>
      </c>
      <c r="AO141" s="85" t="s">
        <v>1059</v>
      </c>
      <c r="AP141" s="79" t="s">
        <v>176</v>
      </c>
      <c r="AQ141" s="79">
        <v>0</v>
      </c>
      <c r="AR141" s="79">
        <v>0</v>
      </c>
      <c r="AS141" s="79"/>
      <c r="AT141" s="79"/>
      <c r="AU141" s="79"/>
      <c r="AV141" s="79"/>
      <c r="AW141" s="79"/>
      <c r="AX141" s="79"/>
      <c r="AY141" s="79"/>
      <c r="AZ141" s="79"/>
      <c r="BA141">
        <v>3</v>
      </c>
      <c r="BB141" s="78" t="str">
        <f>REPLACE(INDEX(GroupVertices[Group],MATCH(Edges24[[#This Row],[Vertex 1]],GroupVertices[Vertex],0)),1,1,"")</f>
        <v>1</v>
      </c>
      <c r="BC141" s="78" t="str">
        <f>REPLACE(INDEX(GroupVertices[Group],MATCH(Edges24[[#This Row],[Vertex 2]],GroupVertices[Vertex],0)),1,1,"")</f>
        <v>1</v>
      </c>
      <c r="BD141" s="48">
        <v>1</v>
      </c>
      <c r="BE141" s="49">
        <v>2.6315789473684212</v>
      </c>
      <c r="BF141" s="48">
        <v>0</v>
      </c>
      <c r="BG141" s="49">
        <v>0</v>
      </c>
      <c r="BH141" s="48">
        <v>0</v>
      </c>
      <c r="BI141" s="49">
        <v>0</v>
      </c>
      <c r="BJ141" s="48">
        <v>37</v>
      </c>
      <c r="BK141" s="49">
        <v>97.36842105263158</v>
      </c>
      <c r="BL141" s="48">
        <v>38</v>
      </c>
    </row>
    <row r="142" spans="1:64" ht="15">
      <c r="A142" s="64" t="s">
        <v>333</v>
      </c>
      <c r="B142" s="64" t="s">
        <v>333</v>
      </c>
      <c r="C142" s="65"/>
      <c r="D142" s="66"/>
      <c r="E142" s="67"/>
      <c r="F142" s="68"/>
      <c r="G142" s="65"/>
      <c r="H142" s="69"/>
      <c r="I142" s="70"/>
      <c r="J142" s="70"/>
      <c r="K142" s="34" t="s">
        <v>65</v>
      </c>
      <c r="L142" s="77">
        <v>215</v>
      </c>
      <c r="M142" s="77"/>
      <c r="N142" s="72"/>
      <c r="O142" s="79" t="s">
        <v>176</v>
      </c>
      <c r="P142" s="81">
        <v>43511.85594907407</v>
      </c>
      <c r="Q142" s="79" t="s">
        <v>508</v>
      </c>
      <c r="R142" s="79"/>
      <c r="S142" s="79"/>
      <c r="T142" s="79" t="s">
        <v>640</v>
      </c>
      <c r="U142" s="82" t="s">
        <v>661</v>
      </c>
      <c r="V142" s="82" t="s">
        <v>661</v>
      </c>
      <c r="W142" s="81">
        <v>43511.85594907407</v>
      </c>
      <c r="X142" s="82" t="s">
        <v>910</v>
      </c>
      <c r="Y142" s="79"/>
      <c r="Z142" s="79"/>
      <c r="AA142" s="85" t="s">
        <v>1060</v>
      </c>
      <c r="AB142" s="79"/>
      <c r="AC142" s="79" t="b">
        <v>0</v>
      </c>
      <c r="AD142" s="79">
        <v>0</v>
      </c>
      <c r="AE142" s="85" t="s">
        <v>1092</v>
      </c>
      <c r="AF142" s="79" t="b">
        <v>0</v>
      </c>
      <c r="AG142" s="79" t="s">
        <v>1115</v>
      </c>
      <c r="AH142" s="79"/>
      <c r="AI142" s="85" t="s">
        <v>1092</v>
      </c>
      <c r="AJ142" s="79" t="b">
        <v>0</v>
      </c>
      <c r="AK142" s="79">
        <v>0</v>
      </c>
      <c r="AL142" s="85" t="s">
        <v>1092</v>
      </c>
      <c r="AM142" s="79" t="s">
        <v>1126</v>
      </c>
      <c r="AN142" s="79" t="b">
        <v>0</v>
      </c>
      <c r="AO142" s="85" t="s">
        <v>1060</v>
      </c>
      <c r="AP142" s="79" t="s">
        <v>176</v>
      </c>
      <c r="AQ142" s="79">
        <v>0</v>
      </c>
      <c r="AR142" s="79">
        <v>0</v>
      </c>
      <c r="AS142" s="79"/>
      <c r="AT142" s="79"/>
      <c r="AU142" s="79"/>
      <c r="AV142" s="79"/>
      <c r="AW142" s="79"/>
      <c r="AX142" s="79"/>
      <c r="AY142" s="79"/>
      <c r="AZ142" s="79"/>
      <c r="BA142">
        <v>3</v>
      </c>
      <c r="BB142" s="78" t="str">
        <f>REPLACE(INDEX(GroupVertices[Group],MATCH(Edges24[[#This Row],[Vertex 1]],GroupVertices[Vertex],0)),1,1,"")</f>
        <v>1</v>
      </c>
      <c r="BC142" s="78" t="str">
        <f>REPLACE(INDEX(GroupVertices[Group],MATCH(Edges24[[#This Row],[Vertex 2]],GroupVertices[Vertex],0)),1,1,"")</f>
        <v>1</v>
      </c>
      <c r="BD142" s="48">
        <v>0</v>
      </c>
      <c r="BE142" s="49">
        <v>0</v>
      </c>
      <c r="BF142" s="48">
        <v>1</v>
      </c>
      <c r="BG142" s="49">
        <v>3.3333333333333335</v>
      </c>
      <c r="BH142" s="48">
        <v>0</v>
      </c>
      <c r="BI142" s="49">
        <v>0</v>
      </c>
      <c r="BJ142" s="48">
        <v>29</v>
      </c>
      <c r="BK142" s="49">
        <v>96.66666666666667</v>
      </c>
      <c r="BL142" s="48">
        <v>30</v>
      </c>
    </row>
    <row r="143" spans="1:64" ht="15">
      <c r="A143" s="64" t="s">
        <v>334</v>
      </c>
      <c r="B143" s="64" t="s">
        <v>388</v>
      </c>
      <c r="C143" s="65"/>
      <c r="D143" s="66"/>
      <c r="E143" s="67"/>
      <c r="F143" s="68"/>
      <c r="G143" s="65"/>
      <c r="H143" s="69"/>
      <c r="I143" s="70"/>
      <c r="J143" s="70"/>
      <c r="K143" s="34" t="s">
        <v>65</v>
      </c>
      <c r="L143" s="77">
        <v>216</v>
      </c>
      <c r="M143" s="77"/>
      <c r="N143" s="72"/>
      <c r="O143" s="79" t="s">
        <v>391</v>
      </c>
      <c r="P143" s="81">
        <v>43511.86454861111</v>
      </c>
      <c r="Q143" s="79" t="s">
        <v>509</v>
      </c>
      <c r="R143" s="79"/>
      <c r="S143" s="79"/>
      <c r="T143" s="79"/>
      <c r="U143" s="79"/>
      <c r="V143" s="82" t="s">
        <v>770</v>
      </c>
      <c r="W143" s="81">
        <v>43511.86454861111</v>
      </c>
      <c r="X143" s="82" t="s">
        <v>911</v>
      </c>
      <c r="Y143" s="79"/>
      <c r="Z143" s="79"/>
      <c r="AA143" s="85" t="s">
        <v>1061</v>
      </c>
      <c r="AB143" s="79"/>
      <c r="AC143" s="79" t="b">
        <v>0</v>
      </c>
      <c r="AD143" s="79">
        <v>0</v>
      </c>
      <c r="AE143" s="85" t="s">
        <v>1092</v>
      </c>
      <c r="AF143" s="79" t="b">
        <v>0</v>
      </c>
      <c r="AG143" s="79" t="s">
        <v>1115</v>
      </c>
      <c r="AH143" s="79"/>
      <c r="AI143" s="85" t="s">
        <v>1092</v>
      </c>
      <c r="AJ143" s="79" t="b">
        <v>0</v>
      </c>
      <c r="AK143" s="79">
        <v>1</v>
      </c>
      <c r="AL143" s="85" t="s">
        <v>1056</v>
      </c>
      <c r="AM143" s="79" t="s">
        <v>1125</v>
      </c>
      <c r="AN143" s="79" t="b">
        <v>0</v>
      </c>
      <c r="AO143" s="85" t="s">
        <v>1056</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v>2</v>
      </c>
      <c r="BE143" s="49">
        <v>9.090909090909092</v>
      </c>
      <c r="BF143" s="48">
        <v>0</v>
      </c>
      <c r="BG143" s="49">
        <v>0</v>
      </c>
      <c r="BH143" s="48">
        <v>0</v>
      </c>
      <c r="BI143" s="49">
        <v>0</v>
      </c>
      <c r="BJ143" s="48">
        <v>20</v>
      </c>
      <c r="BK143" s="49">
        <v>90.9090909090909</v>
      </c>
      <c r="BL143" s="48">
        <v>22</v>
      </c>
    </row>
    <row r="144" spans="1:64" ht="15">
      <c r="A144" s="64" t="s">
        <v>329</v>
      </c>
      <c r="B144" s="64" t="s">
        <v>329</v>
      </c>
      <c r="C144" s="65"/>
      <c r="D144" s="66"/>
      <c r="E144" s="67"/>
      <c r="F144" s="68"/>
      <c r="G144" s="65"/>
      <c r="H144" s="69"/>
      <c r="I144" s="70"/>
      <c r="J144" s="70"/>
      <c r="K144" s="34" t="s">
        <v>65</v>
      </c>
      <c r="L144" s="77">
        <v>217</v>
      </c>
      <c r="M144" s="77"/>
      <c r="N144" s="72"/>
      <c r="O144" s="79" t="s">
        <v>176</v>
      </c>
      <c r="P144" s="81">
        <v>43500.75900462963</v>
      </c>
      <c r="Q144" s="79" t="s">
        <v>510</v>
      </c>
      <c r="R144" s="82" t="s">
        <v>566</v>
      </c>
      <c r="S144" s="79" t="s">
        <v>607</v>
      </c>
      <c r="T144" s="79"/>
      <c r="U144" s="82" t="s">
        <v>662</v>
      </c>
      <c r="V144" s="82" t="s">
        <v>662</v>
      </c>
      <c r="W144" s="81">
        <v>43500.75900462963</v>
      </c>
      <c r="X144" s="82" t="s">
        <v>912</v>
      </c>
      <c r="Y144" s="79"/>
      <c r="Z144" s="79"/>
      <c r="AA144" s="85" t="s">
        <v>1062</v>
      </c>
      <c r="AB144" s="79"/>
      <c r="AC144" s="79" t="b">
        <v>0</v>
      </c>
      <c r="AD144" s="79">
        <v>1</v>
      </c>
      <c r="AE144" s="85" t="s">
        <v>1092</v>
      </c>
      <c r="AF144" s="79" t="b">
        <v>0</v>
      </c>
      <c r="AG144" s="79" t="s">
        <v>1115</v>
      </c>
      <c r="AH144" s="79"/>
      <c r="AI144" s="85" t="s">
        <v>1092</v>
      </c>
      <c r="AJ144" s="79" t="b">
        <v>0</v>
      </c>
      <c r="AK144" s="79">
        <v>1</v>
      </c>
      <c r="AL144" s="85" t="s">
        <v>1092</v>
      </c>
      <c r="AM144" s="79" t="s">
        <v>1126</v>
      </c>
      <c r="AN144" s="79" t="b">
        <v>0</v>
      </c>
      <c r="AO144" s="85" t="s">
        <v>1062</v>
      </c>
      <c r="AP144" s="79" t="s">
        <v>176</v>
      </c>
      <c r="AQ144" s="79">
        <v>0</v>
      </c>
      <c r="AR144" s="79">
        <v>0</v>
      </c>
      <c r="AS144" s="79"/>
      <c r="AT144" s="79"/>
      <c r="AU144" s="79"/>
      <c r="AV144" s="79"/>
      <c r="AW144" s="79"/>
      <c r="AX144" s="79"/>
      <c r="AY144" s="79"/>
      <c r="AZ144" s="79"/>
      <c r="BA144">
        <v>7</v>
      </c>
      <c r="BB144" s="78" t="str">
        <f>REPLACE(INDEX(GroupVertices[Group],MATCH(Edges24[[#This Row],[Vertex 1]],GroupVertices[Vertex],0)),1,1,"")</f>
        <v>2</v>
      </c>
      <c r="BC144" s="78" t="str">
        <f>REPLACE(INDEX(GroupVertices[Group],MATCH(Edges24[[#This Row],[Vertex 2]],GroupVertices[Vertex],0)),1,1,"")</f>
        <v>2</v>
      </c>
      <c r="BD144" s="48">
        <v>1</v>
      </c>
      <c r="BE144" s="49">
        <v>4.166666666666667</v>
      </c>
      <c r="BF144" s="48">
        <v>0</v>
      </c>
      <c r="BG144" s="49">
        <v>0</v>
      </c>
      <c r="BH144" s="48">
        <v>0</v>
      </c>
      <c r="BI144" s="49">
        <v>0</v>
      </c>
      <c r="BJ144" s="48">
        <v>23</v>
      </c>
      <c r="BK144" s="49">
        <v>95.83333333333333</v>
      </c>
      <c r="BL144" s="48">
        <v>24</v>
      </c>
    </row>
    <row r="145" spans="1:64" ht="15">
      <c r="A145" s="64" t="s">
        <v>329</v>
      </c>
      <c r="B145" s="64" t="s">
        <v>329</v>
      </c>
      <c r="C145" s="65"/>
      <c r="D145" s="66"/>
      <c r="E145" s="67"/>
      <c r="F145" s="68"/>
      <c r="G145" s="65"/>
      <c r="H145" s="69"/>
      <c r="I145" s="70"/>
      <c r="J145" s="70"/>
      <c r="K145" s="34" t="s">
        <v>65</v>
      </c>
      <c r="L145" s="77">
        <v>218</v>
      </c>
      <c r="M145" s="77"/>
      <c r="N145" s="72"/>
      <c r="O145" s="79" t="s">
        <v>176</v>
      </c>
      <c r="P145" s="81">
        <v>43500.82996527778</v>
      </c>
      <c r="Q145" s="79" t="s">
        <v>511</v>
      </c>
      <c r="R145" s="82" t="s">
        <v>567</v>
      </c>
      <c r="S145" s="79" t="s">
        <v>607</v>
      </c>
      <c r="T145" s="79" t="s">
        <v>641</v>
      </c>
      <c r="U145" s="79"/>
      <c r="V145" s="82" t="s">
        <v>765</v>
      </c>
      <c r="W145" s="81">
        <v>43500.82996527778</v>
      </c>
      <c r="X145" s="82" t="s">
        <v>913</v>
      </c>
      <c r="Y145" s="79"/>
      <c r="Z145" s="79"/>
      <c r="AA145" s="85" t="s">
        <v>1063</v>
      </c>
      <c r="AB145" s="79"/>
      <c r="AC145" s="79" t="b">
        <v>0</v>
      </c>
      <c r="AD145" s="79">
        <v>0</v>
      </c>
      <c r="AE145" s="85" t="s">
        <v>1092</v>
      </c>
      <c r="AF145" s="79" t="b">
        <v>0</v>
      </c>
      <c r="AG145" s="79" t="s">
        <v>1115</v>
      </c>
      <c r="AH145" s="79"/>
      <c r="AI145" s="85" t="s">
        <v>1092</v>
      </c>
      <c r="AJ145" s="79" t="b">
        <v>0</v>
      </c>
      <c r="AK145" s="79">
        <v>0</v>
      </c>
      <c r="AL145" s="85" t="s">
        <v>1092</v>
      </c>
      <c r="AM145" s="79" t="s">
        <v>1130</v>
      </c>
      <c r="AN145" s="79" t="b">
        <v>0</v>
      </c>
      <c r="AO145" s="85" t="s">
        <v>1063</v>
      </c>
      <c r="AP145" s="79" t="s">
        <v>176</v>
      </c>
      <c r="AQ145" s="79">
        <v>0</v>
      </c>
      <c r="AR145" s="79">
        <v>0</v>
      </c>
      <c r="AS145" s="79"/>
      <c r="AT145" s="79"/>
      <c r="AU145" s="79"/>
      <c r="AV145" s="79"/>
      <c r="AW145" s="79"/>
      <c r="AX145" s="79"/>
      <c r="AY145" s="79"/>
      <c r="AZ145" s="79"/>
      <c r="BA145">
        <v>7</v>
      </c>
      <c r="BB145" s="78" t="str">
        <f>REPLACE(INDEX(GroupVertices[Group],MATCH(Edges24[[#This Row],[Vertex 1]],GroupVertices[Vertex],0)),1,1,"")</f>
        <v>2</v>
      </c>
      <c r="BC145" s="78" t="str">
        <f>REPLACE(INDEX(GroupVertices[Group],MATCH(Edges24[[#This Row],[Vertex 2]],GroupVertices[Vertex],0)),1,1,"")</f>
        <v>2</v>
      </c>
      <c r="BD145" s="48">
        <v>2</v>
      </c>
      <c r="BE145" s="49">
        <v>13.333333333333334</v>
      </c>
      <c r="BF145" s="48">
        <v>0</v>
      </c>
      <c r="BG145" s="49">
        <v>0</v>
      </c>
      <c r="BH145" s="48">
        <v>0</v>
      </c>
      <c r="BI145" s="49">
        <v>0</v>
      </c>
      <c r="BJ145" s="48">
        <v>13</v>
      </c>
      <c r="BK145" s="49">
        <v>86.66666666666667</v>
      </c>
      <c r="BL145" s="48">
        <v>15</v>
      </c>
    </row>
    <row r="146" spans="1:64" ht="15">
      <c r="A146" s="64" t="s">
        <v>329</v>
      </c>
      <c r="B146" s="64" t="s">
        <v>329</v>
      </c>
      <c r="C146" s="65"/>
      <c r="D146" s="66"/>
      <c r="E146" s="67"/>
      <c r="F146" s="68"/>
      <c r="G146" s="65"/>
      <c r="H146" s="69"/>
      <c r="I146" s="70"/>
      <c r="J146" s="70"/>
      <c r="K146" s="34" t="s">
        <v>65</v>
      </c>
      <c r="L146" s="77">
        <v>219</v>
      </c>
      <c r="M146" s="77"/>
      <c r="N146" s="72"/>
      <c r="O146" s="79" t="s">
        <v>176</v>
      </c>
      <c r="P146" s="81">
        <v>43501.04177083333</v>
      </c>
      <c r="Q146" s="79" t="s">
        <v>512</v>
      </c>
      <c r="R146" s="82" t="s">
        <v>568</v>
      </c>
      <c r="S146" s="79" t="s">
        <v>608</v>
      </c>
      <c r="T146" s="79" t="s">
        <v>642</v>
      </c>
      <c r="U146" s="79"/>
      <c r="V146" s="82" t="s">
        <v>765</v>
      </c>
      <c r="W146" s="81">
        <v>43501.04177083333</v>
      </c>
      <c r="X146" s="82" t="s">
        <v>914</v>
      </c>
      <c r="Y146" s="79"/>
      <c r="Z146" s="79"/>
      <c r="AA146" s="85" t="s">
        <v>1064</v>
      </c>
      <c r="AB146" s="79"/>
      <c r="AC146" s="79" t="b">
        <v>0</v>
      </c>
      <c r="AD146" s="79">
        <v>0</v>
      </c>
      <c r="AE146" s="85" t="s">
        <v>1092</v>
      </c>
      <c r="AF146" s="79" t="b">
        <v>0</v>
      </c>
      <c r="AG146" s="79" t="s">
        <v>1115</v>
      </c>
      <c r="AH146" s="79"/>
      <c r="AI146" s="85" t="s">
        <v>1092</v>
      </c>
      <c r="AJ146" s="79" t="b">
        <v>0</v>
      </c>
      <c r="AK146" s="79">
        <v>0</v>
      </c>
      <c r="AL146" s="85" t="s">
        <v>1092</v>
      </c>
      <c r="AM146" s="79" t="s">
        <v>1130</v>
      </c>
      <c r="AN146" s="79" t="b">
        <v>0</v>
      </c>
      <c r="AO146" s="85" t="s">
        <v>1064</v>
      </c>
      <c r="AP146" s="79" t="s">
        <v>176</v>
      </c>
      <c r="AQ146" s="79">
        <v>0</v>
      </c>
      <c r="AR146" s="79">
        <v>0</v>
      </c>
      <c r="AS146" s="79"/>
      <c r="AT146" s="79"/>
      <c r="AU146" s="79"/>
      <c r="AV146" s="79"/>
      <c r="AW146" s="79"/>
      <c r="AX146" s="79"/>
      <c r="AY146" s="79"/>
      <c r="AZ146" s="79"/>
      <c r="BA146">
        <v>7</v>
      </c>
      <c r="BB146" s="78" t="str">
        <f>REPLACE(INDEX(GroupVertices[Group],MATCH(Edges24[[#This Row],[Vertex 1]],GroupVertices[Vertex],0)),1,1,"")</f>
        <v>2</v>
      </c>
      <c r="BC146" s="78" t="str">
        <f>REPLACE(INDEX(GroupVertices[Group],MATCH(Edges24[[#This Row],[Vertex 2]],GroupVertices[Vertex],0)),1,1,"")</f>
        <v>2</v>
      </c>
      <c r="BD146" s="48">
        <v>1</v>
      </c>
      <c r="BE146" s="49">
        <v>8.333333333333334</v>
      </c>
      <c r="BF146" s="48">
        <v>0</v>
      </c>
      <c r="BG146" s="49">
        <v>0</v>
      </c>
      <c r="BH146" s="48">
        <v>0</v>
      </c>
      <c r="BI146" s="49">
        <v>0</v>
      </c>
      <c r="BJ146" s="48">
        <v>11</v>
      </c>
      <c r="BK146" s="49">
        <v>91.66666666666667</v>
      </c>
      <c r="BL146" s="48">
        <v>12</v>
      </c>
    </row>
    <row r="147" spans="1:64" ht="15">
      <c r="A147" s="64" t="s">
        <v>329</v>
      </c>
      <c r="B147" s="64" t="s">
        <v>329</v>
      </c>
      <c r="C147" s="65"/>
      <c r="D147" s="66"/>
      <c r="E147" s="67"/>
      <c r="F147" s="68"/>
      <c r="G147" s="65"/>
      <c r="H147" s="69"/>
      <c r="I147" s="70"/>
      <c r="J147" s="70"/>
      <c r="K147" s="34" t="s">
        <v>65</v>
      </c>
      <c r="L147" s="77">
        <v>220</v>
      </c>
      <c r="M147" s="77"/>
      <c r="N147" s="72"/>
      <c r="O147" s="79" t="s">
        <v>176</v>
      </c>
      <c r="P147" s="81">
        <v>43502.945497685185</v>
      </c>
      <c r="Q147" s="79" t="s">
        <v>513</v>
      </c>
      <c r="R147" s="82" t="s">
        <v>569</v>
      </c>
      <c r="S147" s="79" t="s">
        <v>609</v>
      </c>
      <c r="T147" s="79" t="s">
        <v>632</v>
      </c>
      <c r="U147" s="79"/>
      <c r="V147" s="82" t="s">
        <v>765</v>
      </c>
      <c r="W147" s="81">
        <v>43502.945497685185</v>
      </c>
      <c r="X147" s="82" t="s">
        <v>915</v>
      </c>
      <c r="Y147" s="79"/>
      <c r="Z147" s="79"/>
      <c r="AA147" s="85" t="s">
        <v>1065</v>
      </c>
      <c r="AB147" s="79"/>
      <c r="AC147" s="79" t="b">
        <v>0</v>
      </c>
      <c r="AD147" s="79">
        <v>0</v>
      </c>
      <c r="AE147" s="85" t="s">
        <v>1092</v>
      </c>
      <c r="AF147" s="79" t="b">
        <v>0</v>
      </c>
      <c r="AG147" s="79" t="s">
        <v>1115</v>
      </c>
      <c r="AH147" s="79"/>
      <c r="AI147" s="85" t="s">
        <v>1092</v>
      </c>
      <c r="AJ147" s="79" t="b">
        <v>0</v>
      </c>
      <c r="AK147" s="79">
        <v>0</v>
      </c>
      <c r="AL147" s="85" t="s">
        <v>1092</v>
      </c>
      <c r="AM147" s="79" t="s">
        <v>1130</v>
      </c>
      <c r="AN147" s="79" t="b">
        <v>0</v>
      </c>
      <c r="AO147" s="85" t="s">
        <v>1065</v>
      </c>
      <c r="AP147" s="79" t="s">
        <v>176</v>
      </c>
      <c r="AQ147" s="79">
        <v>0</v>
      </c>
      <c r="AR147" s="79">
        <v>0</v>
      </c>
      <c r="AS147" s="79"/>
      <c r="AT147" s="79"/>
      <c r="AU147" s="79"/>
      <c r="AV147" s="79"/>
      <c r="AW147" s="79"/>
      <c r="AX147" s="79"/>
      <c r="AY147" s="79"/>
      <c r="AZ147" s="79"/>
      <c r="BA147">
        <v>7</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28</v>
      </c>
      <c r="BK147" s="49">
        <v>100</v>
      </c>
      <c r="BL147" s="48">
        <v>28</v>
      </c>
    </row>
    <row r="148" spans="1:64" ht="15">
      <c r="A148" s="64" t="s">
        <v>329</v>
      </c>
      <c r="B148" s="64" t="s">
        <v>329</v>
      </c>
      <c r="C148" s="65"/>
      <c r="D148" s="66"/>
      <c r="E148" s="67"/>
      <c r="F148" s="68"/>
      <c r="G148" s="65"/>
      <c r="H148" s="69"/>
      <c r="I148" s="70"/>
      <c r="J148" s="70"/>
      <c r="K148" s="34" t="s">
        <v>65</v>
      </c>
      <c r="L148" s="77">
        <v>221</v>
      </c>
      <c r="M148" s="77"/>
      <c r="N148" s="72"/>
      <c r="O148" s="79" t="s">
        <v>176</v>
      </c>
      <c r="P148" s="81">
        <v>43505.00672453704</v>
      </c>
      <c r="Q148" s="79" t="s">
        <v>514</v>
      </c>
      <c r="R148" s="82" t="s">
        <v>570</v>
      </c>
      <c r="S148" s="79" t="s">
        <v>609</v>
      </c>
      <c r="T148" s="79" t="s">
        <v>643</v>
      </c>
      <c r="U148" s="79"/>
      <c r="V148" s="82" t="s">
        <v>765</v>
      </c>
      <c r="W148" s="81">
        <v>43505.00672453704</v>
      </c>
      <c r="X148" s="82" t="s">
        <v>916</v>
      </c>
      <c r="Y148" s="79"/>
      <c r="Z148" s="79"/>
      <c r="AA148" s="85" t="s">
        <v>1066</v>
      </c>
      <c r="AB148" s="79"/>
      <c r="AC148" s="79" t="b">
        <v>0</v>
      </c>
      <c r="AD148" s="79">
        <v>0</v>
      </c>
      <c r="AE148" s="85" t="s">
        <v>1092</v>
      </c>
      <c r="AF148" s="79" t="b">
        <v>0</v>
      </c>
      <c r="AG148" s="79" t="s">
        <v>1115</v>
      </c>
      <c r="AH148" s="79"/>
      <c r="AI148" s="85" t="s">
        <v>1092</v>
      </c>
      <c r="AJ148" s="79" t="b">
        <v>0</v>
      </c>
      <c r="AK148" s="79">
        <v>0</v>
      </c>
      <c r="AL148" s="85" t="s">
        <v>1092</v>
      </c>
      <c r="AM148" s="79" t="s">
        <v>1130</v>
      </c>
      <c r="AN148" s="79" t="b">
        <v>0</v>
      </c>
      <c r="AO148" s="85" t="s">
        <v>1066</v>
      </c>
      <c r="AP148" s="79" t="s">
        <v>176</v>
      </c>
      <c r="AQ148" s="79">
        <v>0</v>
      </c>
      <c r="AR148" s="79">
        <v>0</v>
      </c>
      <c r="AS148" s="79"/>
      <c r="AT148" s="79"/>
      <c r="AU148" s="79"/>
      <c r="AV148" s="79"/>
      <c r="AW148" s="79"/>
      <c r="AX148" s="79"/>
      <c r="AY148" s="79"/>
      <c r="AZ148" s="79"/>
      <c r="BA148">
        <v>7</v>
      </c>
      <c r="BB148" s="78" t="str">
        <f>REPLACE(INDEX(GroupVertices[Group],MATCH(Edges24[[#This Row],[Vertex 1]],GroupVertices[Vertex],0)),1,1,"")</f>
        <v>2</v>
      </c>
      <c r="BC148" s="78" t="str">
        <f>REPLACE(INDEX(GroupVertices[Group],MATCH(Edges24[[#This Row],[Vertex 2]],GroupVertices[Vertex],0)),1,1,"")</f>
        <v>2</v>
      </c>
      <c r="BD148" s="48">
        <v>1</v>
      </c>
      <c r="BE148" s="49">
        <v>4</v>
      </c>
      <c r="BF148" s="48">
        <v>0</v>
      </c>
      <c r="BG148" s="49">
        <v>0</v>
      </c>
      <c r="BH148" s="48">
        <v>0</v>
      </c>
      <c r="BI148" s="49">
        <v>0</v>
      </c>
      <c r="BJ148" s="48">
        <v>24</v>
      </c>
      <c r="BK148" s="49">
        <v>96</v>
      </c>
      <c r="BL148" s="48">
        <v>25</v>
      </c>
    </row>
    <row r="149" spans="1:64" ht="15">
      <c r="A149" s="64" t="s">
        <v>329</v>
      </c>
      <c r="B149" s="64" t="s">
        <v>329</v>
      </c>
      <c r="C149" s="65"/>
      <c r="D149" s="66"/>
      <c r="E149" s="67"/>
      <c r="F149" s="68"/>
      <c r="G149" s="65"/>
      <c r="H149" s="69"/>
      <c r="I149" s="70"/>
      <c r="J149" s="70"/>
      <c r="K149" s="34" t="s">
        <v>65</v>
      </c>
      <c r="L149" s="77">
        <v>222</v>
      </c>
      <c r="M149" s="77"/>
      <c r="N149" s="72"/>
      <c r="O149" s="79" t="s">
        <v>176</v>
      </c>
      <c r="P149" s="81">
        <v>43507.63239583333</v>
      </c>
      <c r="Q149" s="79" t="s">
        <v>515</v>
      </c>
      <c r="R149" s="79"/>
      <c r="S149" s="79"/>
      <c r="T149" s="79" t="s">
        <v>632</v>
      </c>
      <c r="U149" s="79"/>
      <c r="V149" s="82" t="s">
        <v>765</v>
      </c>
      <c r="W149" s="81">
        <v>43507.63239583333</v>
      </c>
      <c r="X149" s="82" t="s">
        <v>917</v>
      </c>
      <c r="Y149" s="79"/>
      <c r="Z149" s="79"/>
      <c r="AA149" s="85" t="s">
        <v>1067</v>
      </c>
      <c r="AB149" s="79"/>
      <c r="AC149" s="79" t="b">
        <v>0</v>
      </c>
      <c r="AD149" s="79">
        <v>1</v>
      </c>
      <c r="AE149" s="85" t="s">
        <v>1092</v>
      </c>
      <c r="AF149" s="79" t="b">
        <v>0</v>
      </c>
      <c r="AG149" s="79" t="s">
        <v>1115</v>
      </c>
      <c r="AH149" s="79"/>
      <c r="AI149" s="85" t="s">
        <v>1092</v>
      </c>
      <c r="AJ149" s="79" t="b">
        <v>0</v>
      </c>
      <c r="AK149" s="79">
        <v>0</v>
      </c>
      <c r="AL149" s="85" t="s">
        <v>1092</v>
      </c>
      <c r="AM149" s="79" t="s">
        <v>1130</v>
      </c>
      <c r="AN149" s="79" t="b">
        <v>0</v>
      </c>
      <c r="AO149" s="85" t="s">
        <v>1067</v>
      </c>
      <c r="AP149" s="79" t="s">
        <v>176</v>
      </c>
      <c r="AQ149" s="79">
        <v>0</v>
      </c>
      <c r="AR149" s="79">
        <v>0</v>
      </c>
      <c r="AS149" s="79"/>
      <c r="AT149" s="79"/>
      <c r="AU149" s="79"/>
      <c r="AV149" s="79"/>
      <c r="AW149" s="79"/>
      <c r="AX149" s="79"/>
      <c r="AY149" s="79"/>
      <c r="AZ149" s="79"/>
      <c r="BA149">
        <v>7</v>
      </c>
      <c r="BB149" s="78" t="str">
        <f>REPLACE(INDEX(GroupVertices[Group],MATCH(Edges24[[#This Row],[Vertex 1]],GroupVertices[Vertex],0)),1,1,"")</f>
        <v>2</v>
      </c>
      <c r="BC149" s="78" t="str">
        <f>REPLACE(INDEX(GroupVertices[Group],MATCH(Edges24[[#This Row],[Vertex 2]],GroupVertices[Vertex],0)),1,1,"")</f>
        <v>2</v>
      </c>
      <c r="BD149" s="48">
        <v>2</v>
      </c>
      <c r="BE149" s="49">
        <v>6.666666666666667</v>
      </c>
      <c r="BF149" s="48">
        <v>0</v>
      </c>
      <c r="BG149" s="49">
        <v>0</v>
      </c>
      <c r="BH149" s="48">
        <v>0</v>
      </c>
      <c r="BI149" s="49">
        <v>0</v>
      </c>
      <c r="BJ149" s="48">
        <v>28</v>
      </c>
      <c r="BK149" s="49">
        <v>93.33333333333333</v>
      </c>
      <c r="BL149" s="48">
        <v>30</v>
      </c>
    </row>
    <row r="150" spans="1:64" ht="15">
      <c r="A150" s="64" t="s">
        <v>329</v>
      </c>
      <c r="B150" s="64" t="s">
        <v>329</v>
      </c>
      <c r="C150" s="65"/>
      <c r="D150" s="66"/>
      <c r="E150" s="67"/>
      <c r="F150" s="68"/>
      <c r="G150" s="65"/>
      <c r="H150" s="69"/>
      <c r="I150" s="70"/>
      <c r="J150" s="70"/>
      <c r="K150" s="34" t="s">
        <v>65</v>
      </c>
      <c r="L150" s="77">
        <v>223</v>
      </c>
      <c r="M150" s="77"/>
      <c r="N150" s="72"/>
      <c r="O150" s="79" t="s">
        <v>176</v>
      </c>
      <c r="P150" s="81">
        <v>43508.55224537037</v>
      </c>
      <c r="Q150" s="79" t="s">
        <v>516</v>
      </c>
      <c r="R150" s="79"/>
      <c r="S150" s="79"/>
      <c r="T150" s="79" t="s">
        <v>632</v>
      </c>
      <c r="U150" s="79"/>
      <c r="V150" s="82" t="s">
        <v>765</v>
      </c>
      <c r="W150" s="81">
        <v>43508.55224537037</v>
      </c>
      <c r="X150" s="82" t="s">
        <v>918</v>
      </c>
      <c r="Y150" s="79"/>
      <c r="Z150" s="79"/>
      <c r="AA150" s="85" t="s">
        <v>1068</v>
      </c>
      <c r="AB150" s="79"/>
      <c r="AC150" s="79" t="b">
        <v>0</v>
      </c>
      <c r="AD150" s="79">
        <v>0</v>
      </c>
      <c r="AE150" s="85" t="s">
        <v>1092</v>
      </c>
      <c r="AF150" s="79" t="b">
        <v>0</v>
      </c>
      <c r="AG150" s="79" t="s">
        <v>1115</v>
      </c>
      <c r="AH150" s="79"/>
      <c r="AI150" s="85" t="s">
        <v>1092</v>
      </c>
      <c r="AJ150" s="79" t="b">
        <v>0</v>
      </c>
      <c r="AK150" s="79">
        <v>0</v>
      </c>
      <c r="AL150" s="85" t="s">
        <v>1092</v>
      </c>
      <c r="AM150" s="79" t="s">
        <v>1130</v>
      </c>
      <c r="AN150" s="79" t="b">
        <v>0</v>
      </c>
      <c r="AO150" s="85" t="s">
        <v>1068</v>
      </c>
      <c r="AP150" s="79" t="s">
        <v>176</v>
      </c>
      <c r="AQ150" s="79">
        <v>0</v>
      </c>
      <c r="AR150" s="79">
        <v>0</v>
      </c>
      <c r="AS150" s="79"/>
      <c r="AT150" s="79"/>
      <c r="AU150" s="79"/>
      <c r="AV150" s="79"/>
      <c r="AW150" s="79"/>
      <c r="AX150" s="79"/>
      <c r="AY150" s="79"/>
      <c r="AZ150" s="79"/>
      <c r="BA150">
        <v>7</v>
      </c>
      <c r="BB150" s="78" t="str">
        <f>REPLACE(INDEX(GroupVertices[Group],MATCH(Edges24[[#This Row],[Vertex 1]],GroupVertices[Vertex],0)),1,1,"")</f>
        <v>2</v>
      </c>
      <c r="BC150" s="78" t="str">
        <f>REPLACE(INDEX(GroupVertices[Group],MATCH(Edges24[[#This Row],[Vertex 2]],GroupVertices[Vertex],0)),1,1,"")</f>
        <v>2</v>
      </c>
      <c r="BD150" s="48">
        <v>2</v>
      </c>
      <c r="BE150" s="49">
        <v>6.25</v>
      </c>
      <c r="BF150" s="48">
        <v>0</v>
      </c>
      <c r="BG150" s="49">
        <v>0</v>
      </c>
      <c r="BH150" s="48">
        <v>0</v>
      </c>
      <c r="BI150" s="49">
        <v>0</v>
      </c>
      <c r="BJ150" s="48">
        <v>30</v>
      </c>
      <c r="BK150" s="49">
        <v>93.75</v>
      </c>
      <c r="BL150" s="48">
        <v>32</v>
      </c>
    </row>
    <row r="151" spans="1:64" ht="15">
      <c r="A151" s="64" t="s">
        <v>335</v>
      </c>
      <c r="B151" s="64" t="s">
        <v>389</v>
      </c>
      <c r="C151" s="65"/>
      <c r="D151" s="66"/>
      <c r="E151" s="67"/>
      <c r="F151" s="68"/>
      <c r="G151" s="65"/>
      <c r="H151" s="69"/>
      <c r="I151" s="70"/>
      <c r="J151" s="70"/>
      <c r="K151" s="34" t="s">
        <v>65</v>
      </c>
      <c r="L151" s="77">
        <v>225</v>
      </c>
      <c r="M151" s="77"/>
      <c r="N151" s="72"/>
      <c r="O151" s="79" t="s">
        <v>392</v>
      </c>
      <c r="P151" s="81">
        <v>43511.92957175926</v>
      </c>
      <c r="Q151" s="79" t="s">
        <v>517</v>
      </c>
      <c r="R151" s="79"/>
      <c r="S151" s="79"/>
      <c r="T151" s="79"/>
      <c r="U151" s="79"/>
      <c r="V151" s="82" t="s">
        <v>710</v>
      </c>
      <c r="W151" s="81">
        <v>43511.92957175926</v>
      </c>
      <c r="X151" s="82" t="s">
        <v>919</v>
      </c>
      <c r="Y151" s="79"/>
      <c r="Z151" s="79"/>
      <c r="AA151" s="85" t="s">
        <v>1069</v>
      </c>
      <c r="AB151" s="85" t="s">
        <v>1090</v>
      </c>
      <c r="AC151" s="79" t="b">
        <v>0</v>
      </c>
      <c r="AD151" s="79">
        <v>0</v>
      </c>
      <c r="AE151" s="85" t="s">
        <v>1113</v>
      </c>
      <c r="AF151" s="79" t="b">
        <v>0</v>
      </c>
      <c r="AG151" s="79" t="s">
        <v>1115</v>
      </c>
      <c r="AH151" s="79"/>
      <c r="AI151" s="85" t="s">
        <v>1092</v>
      </c>
      <c r="AJ151" s="79" t="b">
        <v>0</v>
      </c>
      <c r="AK151" s="79">
        <v>0</v>
      </c>
      <c r="AL151" s="85" t="s">
        <v>1092</v>
      </c>
      <c r="AM151" s="79" t="s">
        <v>1123</v>
      </c>
      <c r="AN151" s="79" t="b">
        <v>0</v>
      </c>
      <c r="AO151" s="85" t="s">
        <v>1090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23</v>
      </c>
      <c r="BC151" s="78" t="str">
        <f>REPLACE(INDEX(GroupVertices[Group],MATCH(Edges24[[#This Row],[Vertex 2]],GroupVertices[Vertex],0)),1,1,"")</f>
        <v>23</v>
      </c>
      <c r="BD151" s="48">
        <v>0</v>
      </c>
      <c r="BE151" s="49">
        <v>0</v>
      </c>
      <c r="BF151" s="48">
        <v>1</v>
      </c>
      <c r="BG151" s="49">
        <v>4.545454545454546</v>
      </c>
      <c r="BH151" s="48">
        <v>0</v>
      </c>
      <c r="BI151" s="49">
        <v>0</v>
      </c>
      <c r="BJ151" s="48">
        <v>21</v>
      </c>
      <c r="BK151" s="49">
        <v>95.45454545454545</v>
      </c>
      <c r="BL151" s="48">
        <v>22</v>
      </c>
    </row>
    <row r="152" spans="1:64" ht="15">
      <c r="A152" s="64" t="s">
        <v>336</v>
      </c>
      <c r="B152" s="64" t="s">
        <v>390</v>
      </c>
      <c r="C152" s="65"/>
      <c r="D152" s="66"/>
      <c r="E152" s="67"/>
      <c r="F152" s="68"/>
      <c r="G152" s="65"/>
      <c r="H152" s="69"/>
      <c r="I152" s="70"/>
      <c r="J152" s="70"/>
      <c r="K152" s="34" t="s">
        <v>65</v>
      </c>
      <c r="L152" s="77">
        <v>226</v>
      </c>
      <c r="M152" s="77"/>
      <c r="N152" s="72"/>
      <c r="O152" s="79" t="s">
        <v>392</v>
      </c>
      <c r="P152" s="81">
        <v>43511.93550925926</v>
      </c>
      <c r="Q152" s="79" t="s">
        <v>518</v>
      </c>
      <c r="R152" s="79"/>
      <c r="S152" s="79"/>
      <c r="T152" s="79"/>
      <c r="U152" s="82" t="s">
        <v>663</v>
      </c>
      <c r="V152" s="82" t="s">
        <v>663</v>
      </c>
      <c r="W152" s="81">
        <v>43511.93550925926</v>
      </c>
      <c r="X152" s="82" t="s">
        <v>920</v>
      </c>
      <c r="Y152" s="79"/>
      <c r="Z152" s="79"/>
      <c r="AA152" s="85" t="s">
        <v>1070</v>
      </c>
      <c r="AB152" s="85" t="s">
        <v>1091</v>
      </c>
      <c r="AC152" s="79" t="b">
        <v>0</v>
      </c>
      <c r="AD152" s="79">
        <v>3</v>
      </c>
      <c r="AE152" s="85" t="s">
        <v>1114</v>
      </c>
      <c r="AF152" s="79" t="b">
        <v>0</v>
      </c>
      <c r="AG152" s="79" t="s">
        <v>1115</v>
      </c>
      <c r="AH152" s="79"/>
      <c r="AI152" s="85" t="s">
        <v>1092</v>
      </c>
      <c r="AJ152" s="79" t="b">
        <v>0</v>
      </c>
      <c r="AK152" s="79">
        <v>0</v>
      </c>
      <c r="AL152" s="85" t="s">
        <v>1092</v>
      </c>
      <c r="AM152" s="79" t="s">
        <v>1127</v>
      </c>
      <c r="AN152" s="79" t="b">
        <v>0</v>
      </c>
      <c r="AO152" s="85" t="s">
        <v>1091</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22</v>
      </c>
      <c r="BC152" s="78" t="str">
        <f>REPLACE(INDEX(GroupVertices[Group],MATCH(Edges24[[#This Row],[Vertex 2]],GroupVertices[Vertex],0)),1,1,"")</f>
        <v>22</v>
      </c>
      <c r="BD152" s="48">
        <v>2</v>
      </c>
      <c r="BE152" s="49">
        <v>4.3478260869565215</v>
      </c>
      <c r="BF152" s="48">
        <v>2</v>
      </c>
      <c r="BG152" s="49">
        <v>4.3478260869565215</v>
      </c>
      <c r="BH152" s="48">
        <v>0</v>
      </c>
      <c r="BI152" s="49">
        <v>0</v>
      </c>
      <c r="BJ152" s="48">
        <v>42</v>
      </c>
      <c r="BK152" s="49">
        <v>91.30434782608695</v>
      </c>
      <c r="BL152" s="48">
        <v>46</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hyperlinks>
    <hyperlink ref="Q84" r:id="rId1" display="https://t.co/uVhSGyj8Y6"/>
    <hyperlink ref="Q123" r:id="rId2" display="https://t.co/GzQrM194Kk"/>
    <hyperlink ref="R5" r:id="rId3" display="https://pamplinmedia.com/sl/417693-320967-expansion-of-bottle-bill-program-results-in-90-percent-recycling-rate-"/>
    <hyperlink ref="R8" r:id="rId4" display="https://pamplinmedia.com/sl/417693-320967-expansion-of-bottle-bill-program-results-in-90-percent-recycling-rate-"/>
    <hyperlink ref="R11" r:id="rId5" display="https://en.wikipedia.org/wiki/Oregon_Bottle_Bill"/>
    <hyperlink ref="R12" r:id="rId6" display="https://pamplinmedia.com/sl/417693-320967-expansion-of-bottle-bill-program-results-in-90-percent-recycling-rate-?fbclid=IwAR1lP1ey0v7_9mDtv17g1ZCeLcsG0Dbe6LLUSyvJNKzCRYX7PeN4tuQngFQ"/>
    <hyperlink ref="R13" r:id="rId7" display="http://www.wnpr.org/post/has-connecticuts-bottle-bill-changed-environmental-law-cash-cow"/>
    <hyperlink ref="R14" r:id="rId8" display="http://www.wnpr.org/post/has-connecticuts-bottle-bill-changed-environmental-law-cash-cow"/>
    <hyperlink ref="R20" r:id="rId9" display="https://www.npr.org/templates/story/story.php?storyId=688656261&amp;utm_campaign=storyshare&amp;utm_source=twitter.com&amp;utm_medium=social"/>
    <hyperlink ref="R24" r:id="rId10" display="https://www.oskaloosa.com/news/local_news/legislators-talk-bottle-bill/article_07088ad3-cb77-52d6-a4f8-6fddf2d2fb02.html"/>
    <hyperlink ref="R25" r:id="rId11" display="https://www.mprnews.org/story/2019/02/04/npr-oregon-bottle-deposit-system-hits-90-percent-redemption-rate"/>
    <hyperlink ref="R26" r:id="rId12" display="https://ctmirror.org/category/ct-viewpoints/expand-connecticuts-bottle-bill-reduce-plastic-waste/"/>
    <hyperlink ref="R27" r:id="rId13" display="https://pamplinmedia.com/sl/417693-320967-expansion-of-bottle-bill-program-results-in-90-percent-recycling-rate-?fbclid=IwAR3kXFPr6KaI6hs82qfK_KH15MvVNhrrWotp0u0vQSnhlADfja10FUxaUdI"/>
    <hyperlink ref="R28" r:id="rId14" display="https://pamplinmedia.com/sl/417693-320967-expansion-of-bottle-bill-program-results-in-90-percent-recycling-rate-?fbclid=IwAR3kXFPr6KaI6hs82qfK_KH15MvVNhrrWotp0u0vQSnhlADfja10FUxaUdI"/>
    <hyperlink ref="R30" r:id="rId15" display="https://ctmirror.org/category/ct-viewpoints/expand-connecticuts-bottle-bill-reduce-plastic-waste/"/>
    <hyperlink ref="R35" r:id="rId16" display="http://patch.com/massachusetts/woburn/woburn-mayor-wants-nips-covered-bottle-bill?utm_source=dlvr.it&amp;utm_medium=twitter&amp;utm_term=politics%20%26%20government&amp;utm_campaign=recirc&amp;utm_content=aol"/>
    <hyperlink ref="R36" r:id="rId17" display="https://twitter.com/michaeldembrow/status/1092824683307626497"/>
    <hyperlink ref="R37" r:id="rId18" display="https://twitter.com/Waterkeeper/status/1091796663272988681"/>
    <hyperlink ref="R39" r:id="rId19" display="https://twitter.com/civicskunkworks/status/1093244487223017472"/>
    <hyperlink ref="R40" r:id="rId20" display="https://ctmirror.org/2019/02/06/fix-the-broken-bottle-bill-before-expanding-it/"/>
    <hyperlink ref="R44" r:id="rId21" display="https://variety.com/2018/gaming/news/mtn-dew-amp-gaming-fuel-1203080770/"/>
    <hyperlink ref="R45" r:id="rId22" display="https://www.opb.org/news/article/oregon-bottle-deposit-redemption-rate-2018/?fbclid=IwAR1yUCe4frbqum2JEdrIhgGDXlU5gHPkwV7YXAW0XPnRHOqBlhF9DntEslo"/>
    <hyperlink ref="R50" r:id="rId23" display="https://www.thegazette.com/subject/news/government/iowas-40-year-old-iowa-bottle-bill-falling-apart-economist-dermot-hays-says-20190207"/>
    <hyperlink ref="R51" r:id="rId24" display="https://www.thegazette.com/subject/news/government/iowas-40-year-old-iowa-bottle-bill-falling-apart-economist-dermot-hays-says-20190207"/>
    <hyperlink ref="R52" r:id="rId25" display="https://wasteadvantagemag.com/expand-connecticuts-bottle-bill-reduce-plastic-waste/"/>
    <hyperlink ref="R53" r:id="rId26" display="https://ctmirror.org/category/ct-viewpoints/expand-connecticuts-bottle-bill-reduce-plastic-waste/"/>
    <hyperlink ref="R58" r:id="rId27" display="https://www.riverkeeper.org/news-events/news/stop-polluters/statement-citizens-campaign-for-the-environment-nrdc-and-riverkeeper-weigh-in-on-governor-andrew-m-cuomos-proposal-to-ban-plastic-bags-expand-nys-bottle-bill/"/>
    <hyperlink ref="R60" r:id="rId28" display="https://globegazette.com/news/iowa/iowa-s--year-old-iowa-bottle-bill-falling-apart/article_233e87c4-f96b-5f52-bc3b-474e994da8c3.html?utm_source=dlvr.it&amp;utm_medium=twitter"/>
    <hyperlink ref="R61" r:id="rId29" display="https://www.youtube.com/watch?v=SZ9H7x5l_pE"/>
    <hyperlink ref="R62" r:id="rId30" display="https://siouxcityjournal.com/news/state-and-regional/iowa-s--year-old-iowa-bottle-bill-falling-apart/article_9fdeb9af-e988-55d9-87a3-cd387b9ae935.html?utm_content=buffercead1&amp;utm_medium=social&amp;utm_source=twitter.com&amp;utm_campaign=LEEDCC"/>
    <hyperlink ref="R66" r:id="rId31" display="http://legiscan.com/CT/bill/SB00589"/>
    <hyperlink ref="R72" r:id="rId32" display="https://twitter.com/pac12network/status/1094464120395464706"/>
    <hyperlink ref="R80" r:id="rId33" display="https://www.vpr.org/post/bottles-bags-montpelier-takes-aim-single-use-plastics"/>
    <hyperlink ref="R82" r:id="rId34" display="http://www.kjan.com/index.php/2019/02/iowas-bottle-bill-is-falling-apart-according-to-isu-economist/"/>
    <hyperlink ref="R83" r:id="rId35" display="https://www.kglonews.com/isu-economist-says-iowas-bottle-bill-is-falling-apart/"/>
    <hyperlink ref="R84" r:id="rId36" display="http://kiwaradio.com/local-news/isu-economist-iowas-bottle-bill-falling-apart/"/>
    <hyperlink ref="R93" r:id="rId37" display="https://wcfcourier.com/news/local/govt-and-politics/iowa-s--year-old-iowa-bottle-bill-falling-apart/article_dfd3dabc-a9d3-5cad-8d2c-a7a03b5fd4c4.html?utm_content=bufferb2662&amp;utm_medium=social&amp;utm_source=twitter.com&amp;utm_campaign=LEEDCC"/>
    <hyperlink ref="R96" r:id="rId38" display="https://myemail.constantcontact.com/CBJ-Morning-Rush.html?soid=1102751454250&amp;aid=18gtDKMwMoY"/>
    <hyperlink ref="R97" r:id="rId39" display="https://www.radioiowa.com/2019/02/11/isu-economist-says-iowas-bottle-bill-is-falling-apart/"/>
    <hyperlink ref="R99" r:id="rId40" display="https://twitter.com/RadioIowa/status/1095012171526950914"/>
    <hyperlink ref="R101" r:id="rId41" display="https://www.facebook.com/art.staed.1/posts/2031076760322916"/>
    <hyperlink ref="R102" r:id="rId42" display="https://www.facebook.com/art.staed.1/posts/2037788332985092"/>
    <hyperlink ref="R104" r:id="rId43" display="https://resource-recycling.com/recycling/2019/02/12/bottle-bill-expansion-draws-municipal-and-mrf-concern/"/>
    <hyperlink ref="R105" r:id="rId44" display="https://resource-recycling.com/recycling/2019/02/12/bottle-bill-expansion-draws-municipal-and-mrf-concern/"/>
    <hyperlink ref="R106" r:id="rId45" display="https://resource-recycling.com/recycling/2019/02/12/bottle-bill-expansion-draws-municipal-and-mrf-concern/"/>
    <hyperlink ref="R110" r:id="rId46" display="https://resource-recycling.com/recycling/2019/02/12/bottle-bill-expansion-draws-municipal-and-mrf-concern/"/>
    <hyperlink ref="R111" r:id="rId47" display="https://www.npr.org/sections/thesalt/2019/02/04/688656261/oregon-bottle-deposit-system-hits-90-percent-redemption-rate"/>
    <hyperlink ref="R112" r:id="rId48" display="https://www.npr.org/sections/thesalt/2019/02/04/688656261/oregon-bottle-deposit-system-hits-90-percent-redemption-rate"/>
    <hyperlink ref="R113" r:id="rId49" display="https://www.gloucestertimes.com/news/local_news/a-way-to-nix-nip-litter-council-considers-resolution-to/article_ffca6d02-d4c2-590f-bd19-3a7d51cca4d0.html"/>
    <hyperlink ref="R114" r:id="rId50" display="https://www.gloucestertimes.com/news/local_news/a-way-to-nix-nip-litter-council-considers-resolution-to/article_ffca6d02-d4c2-590f-bd19-3a7d51cca4d0.html"/>
    <hyperlink ref="R115" r:id="rId51" display="https://twitter.com/NRDC/status/1095502852850622464"/>
    <hyperlink ref="R117" r:id="rId52" display="https://resource-recycling.com/recycling/2019/02/12/bottle-bill-expansion-draws-municipal-and-mrf-concern/"/>
    <hyperlink ref="R118" r:id="rId53" display="https://resource-recycling.com/recycling/2019/02/12/bottle-bill-expansion-draws-municipal-and-mrf-concern/"/>
    <hyperlink ref="R119" r:id="rId54" display="https://www.timesfreepress.com/news/local/story/2019/feb/13/chattanoogcreek-still-full-trash-despite-volu/488647/"/>
    <hyperlink ref="R122" r:id="rId55" display="http://tinyurl.com/redirect.php?num=yxzydgsl"/>
    <hyperlink ref="R123" r:id="rId56" display="https://resource-recycling.com/recycling/2019/02/12/bottle-bill-expansion-draws-municipal-and-mrf-concern/"/>
    <hyperlink ref="R124" r:id="rId57" display="https://www.newsbreakapp.com/bottle-bill-moving-in-iowa-senate?id=0Kw9leR8&amp;s=a99&amp;pd=44052652"/>
    <hyperlink ref="R127" r:id="rId58" display="https://www.scrapmonster.com/news/expand-connecticuts-bottle-bill-reduce-plastic-waste/1/70392?utm_source=dlvr.it&amp;utm_medium=twitter"/>
    <hyperlink ref="R130" r:id="rId59" display="https://www.desmoinesregister.com/story/opinion/2019/01/24/celsi-bottle-bill-needs-encourage-recycling/2668691002/"/>
    <hyperlink ref="R134" r:id="rId60" display="https://drive.google.com/file/d/107IkhznMPUgSO5P1xnH082t2h_l-jn6n/view"/>
    <hyperlink ref="R136" r:id="rId61" display="https://www.thegazette.com/subject/news/government/iowas-40-year-old-iowa-bottle-bill-falling-apart-economist-dermot-hays-says-20190207"/>
    <hyperlink ref="R137" r:id="rId62" display="https://www.thegazette.com/subject/news/government/iowas-40-year-old-iowa-bottle-bill-falling-apart-economist-dermot-hays-says-20190207"/>
    <hyperlink ref="R138" r:id="rId63" display="https://www.radioiowa.com/2019/02/11/isu-economist-says-iowas-bottle-bill-is-falling-apart/"/>
    <hyperlink ref="R139" r:id="rId64" display="https://www.radioiowa.com/2019/02/11/isu-economist-says-iowas-bottle-bill-is-falling-apart/"/>
    <hyperlink ref="R144" r:id="rId65" display="https://www.legis.iowa.gov/legislation/BillBook?ga=88&amp;ba=hf181"/>
    <hyperlink ref="R145" r:id="rId66" display="https://www.legis.iowa.gov/legislation/BillBook?ga=88&amp;ba=HF181"/>
    <hyperlink ref="R146" r:id="rId67" display="https://www.energy-reporters.com/environment/ireland-targets-90-plastic-bottle-recycling/?fbclid=IwAR3D6jmwr82OgKtPJ769sei7u3DRK122XQ3BO-5vU1Aul3aLUTouJ23sU2Y"/>
    <hyperlink ref="R147" r:id="rId68" display="http://www.iowabottlebill.com/blog/2019/2/1/rep-mckean-introduces-legislation-to-expand-bottle-bill-increase-handling-fee"/>
    <hyperlink ref="R148" r:id="rId69" display="http://www.iowabottlebill.com/blog/2019/2/8/bottle-bill-expansion-will-get-subcommittee-hearing-experts-testify-for-house-and-senate-committees"/>
    <hyperlink ref="U31" r:id="rId70" display="https://pbs.twimg.com/media/Dyu2G21VsAAyB4J.jpg"/>
    <hyperlink ref="U42" r:id="rId71" display="https://pbs.twimg.com/media/Dyw7h7kU0AAO8FG.jpg"/>
    <hyperlink ref="U44" r:id="rId72" display="https://pbs.twimg.com/media/Dy0RyjWUYAAxOLM.jpg"/>
    <hyperlink ref="U52" r:id="rId73" display="https://pbs.twimg.com/media/Dy2xzv6XgAIRpRN.jpg"/>
    <hyperlink ref="U53" r:id="rId74" display="https://pbs.twimg.com/media/Dy4NqMmX0AEp8y0.jpg"/>
    <hyperlink ref="U54" r:id="rId75" display="https://pbs.twimg.com/media/Dy4chCPU8AEKYq6.jpg"/>
    <hyperlink ref="U57" r:id="rId76" display="https://pbs.twimg.com/amplify_video_thumb/988494017926135808/img/ctmoQKYnu2K_xGSc.jpg"/>
    <hyperlink ref="U58" r:id="rId77" display="https://pbs.twimg.com/media/Dw39IXaX0AE71Ot.jpg"/>
    <hyperlink ref="U60" r:id="rId78" display="https://pbs.twimg.com/media/Dy5jRTPUUAER3q6.jpg"/>
    <hyperlink ref="U61" r:id="rId79" display="https://pbs.twimg.com/media/Dy5utZeVYAEM5G1.jpg"/>
    <hyperlink ref="U62" r:id="rId80" display="https://pbs.twimg.com/media/Dy57_crX4AA827G.jpg"/>
    <hyperlink ref="U93" r:id="rId81" display="https://pbs.twimg.com/media/DzKc_oHXcAEVMU9.jpg"/>
    <hyperlink ref="U96" r:id="rId82" display="https://pbs.twimg.com/media/DzNdaoDXQAIrW-I.jpg"/>
    <hyperlink ref="U105" r:id="rId83" display="https://pbs.twimg.com/media/DzOtmumWoAIpPCk.jpg"/>
    <hyperlink ref="U117" r:id="rId84" display="https://pbs.twimg.com/media/DzO0idIWoAAst1L.jpg"/>
    <hyperlink ref="U126" r:id="rId85" display="https://pbs.twimg.com/media/DzbH7qTUUAIogUp.jpg"/>
    <hyperlink ref="U134" r:id="rId86" display="https://pbs.twimg.com/media/Dy1dq6aWkAEXAoM.jpg"/>
    <hyperlink ref="U142" r:id="rId87" display="https://pbs.twimg.com/media/DzeTv5iVsAA_fpq.jpg"/>
    <hyperlink ref="U144" r:id="rId88" display="https://pbs.twimg.com/media/DylKYZNVsAAg4L_.jpg"/>
    <hyperlink ref="U152" r:id="rId89" display="https://pbs.twimg.com/media/DzeuCruUcAA6bUo.jpg"/>
    <hyperlink ref="V3" r:id="rId90" display="http://pbs.twimg.com/profile_images/835252240587751424/2BWFZdKp_normal.jpg"/>
    <hyperlink ref="V4" r:id="rId91" display="http://pbs.twimg.com/profile_images/835251135451582464/HGEA2U6T_normal.jpg"/>
    <hyperlink ref="V5" r:id="rId92" display="http://pbs.twimg.com/profile_images/835235417611890688/ZSd8oZMx_normal.jpg"/>
    <hyperlink ref="V6" r:id="rId93" display="http://pbs.twimg.com/profile_images/1070084813061685248/b_mt_V3u_normal.jpg"/>
    <hyperlink ref="V7" r:id="rId94" display="http://pbs.twimg.com/profile_images/835239437541900288/_CvwOiqZ_normal.jpg"/>
    <hyperlink ref="V8" r:id="rId95" display="http://pbs.twimg.com/profile_images/835258871497248769/1Hr2vfRb_normal.jpg"/>
    <hyperlink ref="V9" r:id="rId96" display="http://pbs.twimg.com/profile_images/835250820740349952/9pkbTMiX_normal.jpg"/>
    <hyperlink ref="V10" r:id="rId97" display="http://pbs.twimg.com/profile_images/1060368979934568448/ABLadYoT_normal.jpg"/>
    <hyperlink ref="V11" r:id="rId98" display="http://pbs.twimg.com/profile_images/504835898/samsm2_normal.jpg"/>
    <hyperlink ref="V12" r:id="rId99" display="http://pbs.twimg.com/profile_images/552627762771423233/-xrXRGJw_normal.jpeg"/>
    <hyperlink ref="V13" r:id="rId100" display="http://pbs.twimg.com/profile_images/935971532949606400/aTPXrUgf_normal.jpg"/>
    <hyperlink ref="V14" r:id="rId101" display="http://pbs.twimg.com/profile_images/2768261356/99fe93f2040ae317a5aedf76b0fc9587_normal.jpeg"/>
    <hyperlink ref="V15" r:id="rId102" display="http://pbs.twimg.com/profile_images/1059265737/Fish_Catch_and_Release_normal.jpg"/>
    <hyperlink ref="V16" r:id="rId103" display="http://pbs.twimg.com/profile_images/714917003794980866/5lrBYeZQ_normal.jpg"/>
    <hyperlink ref="V17" r:id="rId104" display="http://pbs.twimg.com/profile_images/934077241746538496/i66l1Wbh_normal.jpg"/>
    <hyperlink ref="V18" r:id="rId105" display="http://pbs.twimg.com/profile_images/886099803268100100/e_FQVBeD_normal.jpg"/>
    <hyperlink ref="V19" r:id="rId106" display="http://pbs.twimg.com/profile_images/1084910916863434759/ng3XwMKu_normal.jpg"/>
    <hyperlink ref="V20" r:id="rId107" display="http://pbs.twimg.com/profile_images/915698261112926208/f2rBBq2H_normal.jpg"/>
    <hyperlink ref="V21" r:id="rId108" display="http://pbs.twimg.com/profile_images/1262913543/Photo_on_2011-02-12_at_09.49__2_normal.jpg"/>
    <hyperlink ref="V22" r:id="rId109" display="http://pbs.twimg.com/profile_images/1063534280163409924/14shFEu0_normal.jpg"/>
    <hyperlink ref="V23" r:id="rId110" display="http://pbs.twimg.com/profile_images/1083314203342057472/98LquEnY_normal.jpg"/>
    <hyperlink ref="V24" r:id="rId111" display="http://pbs.twimg.com/profile_images/605751424727707648/_egGkpZO_normal.jpg"/>
    <hyperlink ref="V25" r:id="rId112" display="http://pbs.twimg.com/profile_images/460901080176414720/wv4RpC70_normal.png"/>
    <hyperlink ref="V26" r:id="rId113" display="http://pbs.twimg.com/profile_images/955717488976760832/HaMMHjTm_normal.jpg"/>
    <hyperlink ref="V27" r:id="rId114" display="http://pbs.twimg.com/profile_images/530555298532978688/fOT6Kp2q_normal.png"/>
    <hyperlink ref="V28" r:id="rId115" display="http://pbs.twimg.com/profile_images/530555298532978688/fOT6Kp2q_normal.png"/>
    <hyperlink ref="V29" r:id="rId116" display="http://pbs.twimg.com/profile_images/858070771310178305/C3_67jya_normal.jpg"/>
    <hyperlink ref="V30" r:id="rId117" display="http://pbs.twimg.com/profile_images/1010965318796103680/YYSleQro_normal.jpg"/>
    <hyperlink ref="V31" r:id="rId118" display="https://pbs.twimg.com/media/Dyu2G21VsAAyB4J.jpg"/>
    <hyperlink ref="V32" r:id="rId119" display="http://pbs.twimg.com/profile_images/942828223104155648/nDETuQlB_normal.jpg"/>
    <hyperlink ref="V33" r:id="rId120" display="http://pbs.twimg.com/profile_images/1009481395247382530/FenmJ0l6_normal.jpg"/>
    <hyperlink ref="V34" r:id="rId121" display="http://pbs.twimg.com/profile_images/2219658133/CJMayBallinFull_normal.jpg"/>
    <hyperlink ref="V35" r:id="rId122" display="http://pbs.twimg.com/profile_images/943969159544651776/0cETdPSZ_normal.jpg"/>
    <hyperlink ref="V36" r:id="rId123" display="http://pbs.twimg.com/profile_images/493470165799948288/ixmF8XE8_normal.jpeg"/>
    <hyperlink ref="V37" r:id="rId124" display="http://pbs.twimg.com/profile_images/493470165799948288/ixmF8XE8_normal.jpeg"/>
    <hyperlink ref="V38" r:id="rId125" display="http://pbs.twimg.com/profile_images/493470165799948288/ixmF8XE8_normal.jpeg"/>
    <hyperlink ref="V39" r:id="rId126" display="http://pbs.twimg.com/profile_images/493470165799948288/ixmF8XE8_normal.jpeg"/>
    <hyperlink ref="V40" r:id="rId127" display="http://pbs.twimg.com/profile_images/735841696248934400/HI6oBl3i_normal.jpg"/>
    <hyperlink ref="V41" r:id="rId128" display="http://pbs.twimg.com/profile_images/669337463287128064/AKIplqtW_normal.png"/>
    <hyperlink ref="V42" r:id="rId129" display="https://pbs.twimg.com/media/Dyw7h7kU0AAO8FG.jpg"/>
    <hyperlink ref="V43" r:id="rId130" display="http://pbs.twimg.com/profile_images/1055521116263976960/tFywraww_normal.jpg"/>
    <hyperlink ref="V44" r:id="rId131" display="https://pbs.twimg.com/media/Dy0RyjWUYAAxOLM.jpg"/>
    <hyperlink ref="V45" r:id="rId132" display="http://pbs.twimg.com/profile_images/923711672283312128/u2r5zjq2_normal.jpg"/>
    <hyperlink ref="V46" r:id="rId133" display="http://pbs.twimg.com/profile_images/1027053559550865408/LujBTxQ9_normal.jpg"/>
    <hyperlink ref="V47" r:id="rId134" display="http://pbs.twimg.com/profile_images/704394777916116992/EEvXSvA6_normal.jpg"/>
    <hyperlink ref="V48" r:id="rId135" display="http://pbs.twimg.com/profile_images/1011332604598149120/85_I56b8_normal.jpg"/>
    <hyperlink ref="V49" r:id="rId136" display="http://pbs.twimg.com/profile_images/839493918085410820/jwD66zt2_normal.jpg"/>
    <hyperlink ref="V50" r:id="rId137" display="http://pbs.twimg.com/profile_images/837113943076175872/m0-yTLbh_normal.jpg"/>
    <hyperlink ref="V51" r:id="rId138" display="http://pbs.twimg.com/profile_images/730488889723355140/UOACmGZB_normal.jpg"/>
    <hyperlink ref="V52" r:id="rId139" display="https://pbs.twimg.com/media/Dy2xzv6XgAIRpRN.jpg"/>
    <hyperlink ref="V53" r:id="rId140" display="https://pbs.twimg.com/media/Dy4NqMmX0AEp8y0.jpg"/>
    <hyperlink ref="V54" r:id="rId141" display="https://pbs.twimg.com/media/Dy4chCPU8AEKYq6.jpg"/>
    <hyperlink ref="V55" r:id="rId142" display="http://pbs.twimg.com/profile_images/1089992505175744517/CWLydKjx_normal.jpg"/>
    <hyperlink ref="V56" r:id="rId143" display="http://pbs.twimg.com/profile_images/1040183559514927104/9x0j5Lv7_normal.jpg"/>
    <hyperlink ref="V57" r:id="rId144" display="https://pbs.twimg.com/amplify_video_thumb/988494017926135808/img/ctmoQKYnu2K_xGSc.jpg"/>
    <hyperlink ref="V58" r:id="rId145" display="https://pbs.twimg.com/media/Dw39IXaX0AE71Ot.jpg"/>
    <hyperlink ref="V59" r:id="rId146" display="http://pbs.twimg.com/profile_images/974598585147944960/x6uVq-8u_normal.jpg"/>
    <hyperlink ref="V60" r:id="rId147" display="https://pbs.twimg.com/media/Dy5jRTPUUAER3q6.jpg"/>
    <hyperlink ref="V61" r:id="rId148" display="https://pbs.twimg.com/media/Dy5utZeVYAEM5G1.jpg"/>
    <hyperlink ref="V62" r:id="rId149" display="https://pbs.twimg.com/media/Dy57_crX4AA827G.jpg"/>
    <hyperlink ref="V63" r:id="rId150" display="http://pbs.twimg.com/profile_images/2760417601/3ec6cd3ebd63817a59ea8ce4a63c9e7d_normal.jpeg"/>
    <hyperlink ref="V64" r:id="rId151" display="http://abs.twimg.com/sticky/default_profile_images/default_profile_normal.png"/>
    <hyperlink ref="V65" r:id="rId152" display="http://pbs.twimg.com/profile_images/1048376755290030081/2QM3DwZa_normal.jpg"/>
    <hyperlink ref="V66" r:id="rId153" display="http://pbs.twimg.com/profile_images/535673818358902784/6jD2S4iR_normal.png"/>
    <hyperlink ref="V67" r:id="rId154" display="http://pbs.twimg.com/profile_images/1083460212638580741/s-SdgUuw_normal.jpg"/>
    <hyperlink ref="V68" r:id="rId155" display="http://pbs.twimg.com/profile_images/847086813034438656/rMR3IC1n_normal.jpg"/>
    <hyperlink ref="V69" r:id="rId156" display="http://pbs.twimg.com/profile_images/900162021345312768/vp4oVdm2_normal.jpg"/>
    <hyperlink ref="V70" r:id="rId157" display="http://pbs.twimg.com/profile_images/883073257058054144/ucVwG5U8_normal.jpg"/>
    <hyperlink ref="V71" r:id="rId158" display="http://pbs.twimg.com/profile_images/1094968978953375745/xQpYb-hI_normal.jpg"/>
    <hyperlink ref="V72" r:id="rId159" display="http://pbs.twimg.com/profile_images/1083505445132615680/_hNpH4Vd_normal.jpg"/>
    <hyperlink ref="V73" r:id="rId160" display="http://pbs.twimg.com/profile_images/949453367289380864/eK9oI2q__normal.jpg"/>
    <hyperlink ref="V74" r:id="rId161" display="http://pbs.twimg.com/profile_images/552867620030922752/yma5qds-_normal.jpeg"/>
    <hyperlink ref="V75" r:id="rId162" display="http://pbs.twimg.com/profile_images/491350819334144000/4HQKX8yi_normal.jpeg"/>
    <hyperlink ref="V76" r:id="rId163" display="http://pbs.twimg.com/profile_images/1017270072430202880/XeLh6Kf0_normal.jpg"/>
    <hyperlink ref="V77" r:id="rId164" display="http://pbs.twimg.com/profile_images/1010183239846191104/nYX9Ivh6_normal.jpg"/>
    <hyperlink ref="V78" r:id="rId165" display="http://pbs.twimg.com/profile_images/907811736568385537/oti5CIhF_normal.jpg"/>
    <hyperlink ref="V79" r:id="rId166" display="http://pbs.twimg.com/profile_images/1085387471368712192/USmAeSJA_normal.jpg"/>
    <hyperlink ref="V80" r:id="rId167" display="http://pbs.twimg.com/profile_images/735873367186788352/CHldWZJk_normal.jpg"/>
    <hyperlink ref="V81" r:id="rId168" display="http://pbs.twimg.com/profile_images/1079037828544245761/UB7yY0qF_normal.jpg"/>
    <hyperlink ref="V82" r:id="rId169" display="http://pbs.twimg.com/profile_images/594202492231004161/HDrp4ADS_normal.png"/>
    <hyperlink ref="V83" r:id="rId170" display="http://pbs.twimg.com/profile_images/135825506/kglologo_normal.png"/>
    <hyperlink ref="V84" r:id="rId171" display="http://pbs.twimg.com/profile_images/887492026/KIWA_tweet_normal.jpg"/>
    <hyperlink ref="V85" r:id="rId172" display="http://pbs.twimg.com/profile_images/1035315195609051136/OfK9y2qk_normal.jpg"/>
    <hyperlink ref="V86" r:id="rId173" display="http://pbs.twimg.com/profile_images/1087118386021187587/1fBjxrNX_normal.jpg"/>
    <hyperlink ref="V87" r:id="rId174" display="http://pbs.twimg.com/profile_images/1060901397670125568/DjX0_r9i_normal.jpg"/>
    <hyperlink ref="V88" r:id="rId175" display="http://pbs.twimg.com/profile_images/979159959740080128/RxmoLHZq_normal.jpg"/>
    <hyperlink ref="V89" r:id="rId176" display="http://pbs.twimg.com/profile_images/967422330585649152/5hpmQD0b_normal.jpg"/>
    <hyperlink ref="V90" r:id="rId177" display="http://pbs.twimg.com/profile_images/967420939649605633/80lJz-py_normal.jpg"/>
    <hyperlink ref="V91" r:id="rId178" display="http://pbs.twimg.com/profile_images/1082259560864407552/Gpq3Q3UH_normal.jpg"/>
    <hyperlink ref="V92" r:id="rId179" display="http://pbs.twimg.com/profile_images/966853639733116928/cNeNndxS_normal.jpg"/>
    <hyperlink ref="V93" r:id="rId180" display="https://pbs.twimg.com/media/DzKc_oHXcAEVMU9.jpg"/>
    <hyperlink ref="V94" r:id="rId181" display="http://pbs.twimg.com/profile_images/40757322/syfavatar_normal.jpg"/>
    <hyperlink ref="V95" r:id="rId182" display="http://pbs.twimg.com/profile_images/40757322/syfavatar_normal.jpg"/>
    <hyperlink ref="V96" r:id="rId183" display="https://pbs.twimg.com/media/DzNdaoDXQAIrW-I.jpg"/>
    <hyperlink ref="V97" r:id="rId184" display="http://pbs.twimg.com/profile_images/510155136237174785/8DarHRxk_normal.jpeg"/>
    <hyperlink ref="V98" r:id="rId185" display="http://pbs.twimg.com/profile_images/1055804107661983744/yppSHJ9J_normal.jpg"/>
    <hyperlink ref="V99" r:id="rId186" display="http://pbs.twimg.com/profile_images/855725518590689280/3tUIkwet_normal.jpg"/>
    <hyperlink ref="V100" r:id="rId187" display="http://pbs.twimg.com/profile_images/3053074401/ba4cffba9a9e3f1a5ce021d392d05036_normal.jpeg"/>
    <hyperlink ref="V101" r:id="rId188" display="http://pbs.twimg.com/profile_images/532980565650051073/y7NXlcxp_normal.jpeg"/>
    <hyperlink ref="V102" r:id="rId189" display="http://pbs.twimg.com/profile_images/532980565650051073/y7NXlcxp_normal.jpeg"/>
    <hyperlink ref="V103" r:id="rId190" display="http://pbs.twimg.com/profile_images/3053074401/ba4cffba9a9e3f1a5ce021d392d05036_normal.jpeg"/>
    <hyperlink ref="V104" r:id="rId191" display="http://pbs.twimg.com/profile_images/893177058985099265/H4nXGPXE_normal.jpg"/>
    <hyperlink ref="V105" r:id="rId192" display="https://pbs.twimg.com/media/DzOtmumWoAIpPCk.jpg"/>
    <hyperlink ref="V106" r:id="rId193" display="http://pbs.twimg.com/profile_images/978767316438597633/_x6s-sim_normal.jpg"/>
    <hyperlink ref="V107" r:id="rId194" display="http://pbs.twimg.com/profile_images/1057753584102793218/kJUneTEs_normal.jpg"/>
    <hyperlink ref="V108" r:id="rId195" display="http://pbs.twimg.com/profile_images/1057753584102793218/kJUneTEs_normal.jpg"/>
    <hyperlink ref="V109" r:id="rId196" display="http://pbs.twimg.com/profile_images/1764747620/Ralston_original_normal.jpg"/>
    <hyperlink ref="V110" r:id="rId197" display="http://pbs.twimg.com/profile_images/994051799324610560/zduiyrK6_normal.jpg"/>
    <hyperlink ref="V111" r:id="rId198" display="http://pbs.twimg.com/profile_images/612302117965967360/pxTf_7Jg_normal.jpg"/>
    <hyperlink ref="V112" r:id="rId199" display="http://pbs.twimg.com/profile_images/1091026101185531906/6yMUmClL_normal.jpg"/>
    <hyperlink ref="V113" r:id="rId200" display="http://pbs.twimg.com/profile_images/1094236373576491009/F3pzZE6a_normal.jpg"/>
    <hyperlink ref="V114" r:id="rId201" display="http://pbs.twimg.com/profile_images/1043916834188218373/M0yJhZjc_normal.jpg"/>
    <hyperlink ref="V115" r:id="rId202" display="http://pbs.twimg.com/profile_images/638827582545260544/97yEhf_o_normal.jpg"/>
    <hyperlink ref="V116" r:id="rId203" display="http://pbs.twimg.com/profile_images/1043158237632126976/1l9xZ3sc_normal.jpg"/>
    <hyperlink ref="V117" r:id="rId204" display="https://pbs.twimg.com/media/DzO0idIWoAAst1L.jpg"/>
    <hyperlink ref="V118" r:id="rId205" display="http://pbs.twimg.com/profile_images/967391277569355776/mF5_zZdO_normal.jpg"/>
    <hyperlink ref="V119" r:id="rId206" display="http://pbs.twimg.com/profile_images/967391277569355776/mF5_zZdO_normal.jpg"/>
    <hyperlink ref="V120" r:id="rId207" display="http://pbs.twimg.com/profile_images/1091493741934854144/ZtKwAaSc_normal.jpg"/>
    <hyperlink ref="V121" r:id="rId208" display="http://pbs.twimg.com/profile_images/864220615422726144/F3M8Co7J_normal.jpg"/>
    <hyperlink ref="V122" r:id="rId209" display="http://pbs.twimg.com/profile_images/2653646660/d8b387eb961bb8c444750bf70b57f33d_normal.png"/>
    <hyperlink ref="V123" r:id="rId210" display="http://pbs.twimg.com/profile_images/448162267981307904/d_OHmzXd_normal.jpeg"/>
    <hyperlink ref="V124" r:id="rId211" display="http://pbs.twimg.com/profile_images/1295142140/MysticTrain_normal.jpg"/>
    <hyperlink ref="V125" r:id="rId212" display="http://pbs.twimg.com/profile_images/616638763716882432/WQvDiKJQ_normal.jpg"/>
    <hyperlink ref="V126" r:id="rId213" display="https://pbs.twimg.com/media/DzbH7qTUUAIogUp.jpg"/>
    <hyperlink ref="V127" r:id="rId214" display="http://pbs.twimg.com/profile_images/2623937172/acn2bi822bff2uv64qr3_normal.png"/>
    <hyperlink ref="V128" r:id="rId215" display="http://pbs.twimg.com/profile_images/2623937172/acn2bi822bff2uv64qr3_normal.png"/>
    <hyperlink ref="V129" r:id="rId216" display="http://pbs.twimg.com/profile_images/666452894699253760/rTrjYsW5_normal.jpg"/>
    <hyperlink ref="V130" r:id="rId217" display="http://pbs.twimg.com/profile_images/1841487869/better_bottle_bill_twitter_normal.jpg"/>
    <hyperlink ref="V131" r:id="rId218" display="http://pbs.twimg.com/profile_images/1841487869/better_bottle_bill_twitter_normal.jpg"/>
    <hyperlink ref="V132" r:id="rId219" display="http://pbs.twimg.com/profile_images/1841487869/better_bottle_bill_twitter_normal.jpg"/>
    <hyperlink ref="V133" r:id="rId220" display="http://pbs.twimg.com/profile_images/1841487869/better_bottle_bill_twitter_normal.jpg"/>
    <hyperlink ref="V134" r:id="rId221" display="https://pbs.twimg.com/media/Dy1dq6aWkAEXAoM.jpg"/>
    <hyperlink ref="V135" r:id="rId222" display="http://pbs.twimg.com/profile_images/992853315581968384/gd-BC68b_normal.jpg"/>
    <hyperlink ref="V136" r:id="rId223" display="http://pbs.twimg.com/profile_images/1429295829/tG_normal.jpg"/>
    <hyperlink ref="V137" r:id="rId224" display="http://pbs.twimg.com/profile_images/1841487869/better_bottle_bill_twitter_normal.jpg"/>
    <hyperlink ref="V138" r:id="rId225" display="http://pbs.twimg.com/profile_images/1841487869/better_bottle_bill_twitter_normal.jpg"/>
    <hyperlink ref="V139" r:id="rId226" display="http://pbs.twimg.com/profile_images/539877958110806016/SCNOViOh_normal.jpeg"/>
    <hyperlink ref="V140" r:id="rId227" display="http://pbs.twimg.com/profile_images/1085909389570002946/uXD_2g4W_normal.jpg"/>
    <hyperlink ref="V141" r:id="rId228" display="http://pbs.twimg.com/profile_images/1085909389570002946/uXD_2g4W_normal.jpg"/>
    <hyperlink ref="V142" r:id="rId229" display="https://pbs.twimg.com/media/DzeTv5iVsAA_fpq.jpg"/>
    <hyperlink ref="V143" r:id="rId230" display="http://pbs.twimg.com/profile_images/1087422410817556480/EF5WHpTD_normal.jpg"/>
    <hyperlink ref="V144" r:id="rId231" display="https://pbs.twimg.com/media/DylKYZNVsAAg4L_.jpg"/>
    <hyperlink ref="V145" r:id="rId232" display="http://pbs.twimg.com/profile_images/1841487869/better_bottle_bill_twitter_normal.jpg"/>
    <hyperlink ref="V146" r:id="rId233" display="http://pbs.twimg.com/profile_images/1841487869/better_bottle_bill_twitter_normal.jpg"/>
    <hyperlink ref="V147" r:id="rId234" display="http://pbs.twimg.com/profile_images/1841487869/better_bottle_bill_twitter_normal.jpg"/>
    <hyperlink ref="V148" r:id="rId235" display="http://pbs.twimg.com/profile_images/1841487869/better_bottle_bill_twitter_normal.jpg"/>
    <hyperlink ref="V149" r:id="rId236" display="http://pbs.twimg.com/profile_images/1841487869/better_bottle_bill_twitter_normal.jpg"/>
    <hyperlink ref="V150" r:id="rId237" display="http://pbs.twimg.com/profile_images/1841487869/better_bottle_bill_twitter_normal.jpg"/>
    <hyperlink ref="V151" r:id="rId238" display="http://abs.twimg.com/sticky/default_profile_images/default_profile_normal.png"/>
    <hyperlink ref="V152" r:id="rId239" display="https://pbs.twimg.com/media/DzeuCruUcAA6bUo.jpg"/>
    <hyperlink ref="X3" r:id="rId240" display="https://twitter.com/#!/canbyherald/status/1091508689410949120"/>
    <hyperlink ref="X4" r:id="rId241" display="https://twitter.com/#!/cntrloregonian/status/1091508701054357504"/>
    <hyperlink ref="X5" r:id="rId242" display="https://twitter.com/#!/valleytimes/status/1091503516290596864"/>
    <hyperlink ref="X6" r:id="rId243" display="https://twitter.com/#!/mojatt/status/1091511517881618433"/>
    <hyperlink ref="X7" r:id="rId244" display="https://twitter.com/#!/gresham_outlook/status/1091518480246063110"/>
    <hyperlink ref="X8" r:id="rId245" display="https://twitter.com/#!/estacada_news/status/1091518371055759361"/>
    <hyperlink ref="X9" r:id="rId246" display="https://twitter.com/#!/sandypost/status/1091518484763328512"/>
    <hyperlink ref="X10" r:id="rId247" display="https://twitter.com/#!/nwfisch/status/1091729779760467968"/>
    <hyperlink ref="X11" r:id="rId248" display="https://twitter.com/#!/openloop/status/1091851237371273216"/>
    <hyperlink ref="X12" r:id="rId249" display="https://twitter.com/#!/brewerbi/status/1091856129565503493"/>
    <hyperlink ref="X13" r:id="rId250" display="https://twitter.com/#!/tives/status/1092448679607369728"/>
    <hyperlink ref="X14" r:id="rId251" display="https://twitter.com/#!/ptskahill/status/1092449656334925825"/>
    <hyperlink ref="X15" r:id="rId252" display="https://twitter.com/#!/bradfreidhof/status/1092488471044857856"/>
    <hyperlink ref="X16" r:id="rId253" display="https://twitter.com/#!/deeplezpower/status/1092513403933941760"/>
    <hyperlink ref="X17" r:id="rId254" display="https://twitter.com/#!/utahan15/status/1092569092559523840"/>
    <hyperlink ref="X18" r:id="rId255" display="https://twitter.com/#!/heyitsaesh/status/1092577270068400128"/>
    <hyperlink ref="X19" r:id="rId256" display="https://twitter.com/#!/cartercraft/status/1092627425366863872"/>
    <hyperlink ref="X20" r:id="rId257" display="https://twitter.com/#!/dougcasler1/status/1092456728308834306"/>
    <hyperlink ref="X21" r:id="rId258" display="https://twitter.com/#!/ndudley1/status/1092637003965960194"/>
    <hyperlink ref="X22" r:id="rId259" display="https://twitter.com/#!/ricktrilsch/status/1092823958011895810"/>
    <hyperlink ref="X23" r:id="rId260" display="https://twitter.com/#!/dhplover/status/1092828959811747840"/>
    <hyperlink ref="X24" r:id="rId261" display="https://twitter.com/#!/oskyherald/status/1092845346919727105"/>
    <hyperlink ref="X25" r:id="rId262" display="https://twitter.com/#!/rationaldoge/status/1092909804194942976"/>
    <hyperlink ref="X26" r:id="rId263" display="https://twitter.com/#!/peaz_org/status/1093057739545370624"/>
    <hyperlink ref="X27" r:id="rId264" display="https://twitter.com/#!/treehousereal/status/1091756838951874563"/>
    <hyperlink ref="X28" r:id="rId265" display="https://twitter.com/#!/treehousereal/status/1093162769816436742"/>
    <hyperlink ref="X29" r:id="rId266" display="https://twitter.com/#!/connrecyclers/status/1093189751753134085"/>
    <hyperlink ref="X30" r:id="rId267" display="https://twitter.com/#!/pearsesam/status/1093208891565891584"/>
    <hyperlink ref="X31" r:id="rId268" display="https://twitter.com/#!/arforcdl/status/1093167836980281344"/>
    <hyperlink ref="X32" r:id="rId269" display="https://twitter.com/#!/laurenguilette/status/1093232480260407296"/>
    <hyperlink ref="X33" r:id="rId270" display="https://twitter.com/#!/indoorkitty3000/status/1093234665912188928"/>
    <hyperlink ref="X34" r:id="rId271" display="https://twitter.com/#!/cyrilmay1/status/1093240402788974592"/>
    <hyperlink ref="X35" r:id="rId272" display="https://twitter.com/#!/woburnpatch/status/1093258045994364928"/>
    <hyperlink ref="X36" r:id="rId273" display="https://twitter.com/#!/lily_oh_lily_/status/1092910328793321472"/>
    <hyperlink ref="X37" r:id="rId274" display="https://twitter.com/#!/lily_oh_lily_/status/1091876152749187072"/>
    <hyperlink ref="X38" r:id="rId275" display="https://twitter.com/#!/lily_oh_lily_/status/1093341528376860672"/>
    <hyperlink ref="X39" r:id="rId276" display="https://twitter.com/#!/lily_oh_lily_/status/1093339895626493954"/>
    <hyperlink ref="X40" r:id="rId277" display="https://twitter.com/#!/connfood/status/1093179148128931840"/>
    <hyperlink ref="X41" r:id="rId278" display="https://twitter.com/#!/mountaindairy/status/1093372343257317376"/>
    <hyperlink ref="X42" r:id="rId279" display="https://twitter.com/#!/theshipatnorth/status/1093314273110093825"/>
    <hyperlink ref="X43" r:id="rId280" display="https://twitter.com/#!/isasenior/status/1093505822527836160"/>
    <hyperlink ref="X44" r:id="rId281" display="https://twitter.com/#!/esjpa/status/1093549861805318145"/>
    <hyperlink ref="X45" r:id="rId282" display="https://twitter.com/#!/uozerowaste/status/1093567658467848192"/>
    <hyperlink ref="X46" r:id="rId283" display="https://twitter.com/#!/stainlessstraw/status/1093589065021046784"/>
    <hyperlink ref="X47" r:id="rId284" display="https://twitter.com/#!/daswenson/status/1093699171192893440"/>
    <hyperlink ref="X48" r:id="rId285" display="https://twitter.com/#!/nickhoefer/status/1093699677772484608"/>
    <hyperlink ref="X49" r:id="rId286" display="https://twitter.com/#!/rollingorganic1/status/1093701306798227456"/>
    <hyperlink ref="X50" r:id="rId287" display="https://twitter.com/#!/mrharmerpe/status/1093707105742307334"/>
    <hyperlink ref="X51" r:id="rId288" display="https://twitter.com/#!/iaindycarfan/status/1093718505671790592"/>
    <hyperlink ref="X52" r:id="rId289" display="https://twitter.com/#!/wasteadvantage/status/1093725789017784320"/>
    <hyperlink ref="X53" r:id="rId290" display="https://twitter.com/#!/ehhi/status/1093827086949720064"/>
    <hyperlink ref="X54" r:id="rId291" display="https://twitter.com/#!/woc1420am/status/1093843118926061568"/>
    <hyperlink ref="X55" r:id="rId292" display="https://twitter.com/#!/jonorcutt/status/1093878986655125506"/>
    <hyperlink ref="X56" r:id="rId293" display="https://twitter.com/#!/glenn_mcan/status/1093880081779445761"/>
    <hyperlink ref="X57" r:id="rId294" display="https://twitter.com/#!/nygovcuomo/status/1084531955163676677"/>
    <hyperlink ref="X58" r:id="rId295" display="https://twitter.com/#!/bradlander/status/1084803854519160832"/>
    <hyperlink ref="X59" r:id="rId296" display="https://twitter.com/#!/jennifershirsch/status/1093889277916778496"/>
    <hyperlink ref="X60" r:id="rId297" display="https://twitter.com/#!/globegazette/status/1093920910174646273"/>
    <hyperlink ref="X61" r:id="rId298" display="https://twitter.com/#!/markhassoregon/status/1093936351412609024"/>
    <hyperlink ref="X62" r:id="rId299" display="https://twitter.com/#!/scj/status/1093948090929827840"/>
    <hyperlink ref="X63" r:id="rId300" display="https://twitter.com/#!/oregonson/status/1093970164415004672"/>
    <hyperlink ref="X64" r:id="rId301" display="https://twitter.com/#!/progressivemrs/status/1094051027907694592"/>
    <hyperlink ref="X65" r:id="rId302" display="https://twitter.com/#!/janicebranam1/status/1094062203685220354"/>
    <hyperlink ref="X66" r:id="rId303" display="https://twitter.com/#!/legiscanct/status/1094067416366309377"/>
    <hyperlink ref="X67" r:id="rId304" display="https://twitter.com/#!/vhd_feminist/status/1094210428471836677"/>
    <hyperlink ref="X68" r:id="rId305" display="https://twitter.com/#!/kaylyn60/status/1094222961957994496"/>
    <hyperlink ref="X69" r:id="rId306" display="https://twitter.com/#!/iowamsanthrope/status/1094238247939641344"/>
    <hyperlink ref="X70" r:id="rId307" display="https://twitter.com/#!/chuckriegle/status/1094338341787656192"/>
    <hyperlink ref="X71" r:id="rId308" display="https://twitter.com/#!/buffyb45/status/1094403224319217664"/>
    <hyperlink ref="X72" r:id="rId309" display="https://twitter.com/#!/kvossmer/status/1094464414323900416"/>
    <hyperlink ref="X73" r:id="rId310" display="https://twitter.com/#!/wallingforddems/status/1094688751807287296"/>
    <hyperlink ref="X74" r:id="rId311" display="https://twitter.com/#!/vthousedems/status/1094689657735073792"/>
    <hyperlink ref="X75" r:id="rId312" display="https://twitter.com/#!/iknowbo/status/1094745980761567235"/>
    <hyperlink ref="X76" r:id="rId313" display="https://twitter.com/#!/alpipkin/status/1094751184722640897"/>
    <hyperlink ref="X77" r:id="rId314" display="https://twitter.com/#!/ncelenviro/status/1094762917180911616"/>
    <hyperlink ref="X78" r:id="rId315" display="https://twitter.com/#!/repgalonski/status/1094763039897935872"/>
    <hyperlink ref="X79" r:id="rId316" display="https://twitter.com/#!/davesilberman/status/1094766682525106177"/>
    <hyperlink ref="X80" r:id="rId317" display="https://twitter.com/#!/robinscheu/status/1094688572362371072"/>
    <hyperlink ref="X81" r:id="rId318" display="https://twitter.com/#!/acdcvt/status/1094994343163817985"/>
    <hyperlink ref="X82" r:id="rId319" display="https://twitter.com/#!/kjan1220/status/1094998355187564544"/>
    <hyperlink ref="X83" r:id="rId320" display="https://twitter.com/#!/kglonews/status/1095036045094252544"/>
    <hyperlink ref="X84" r:id="rId321" display="https://twitter.com/#!/kiwaradio/status/1095045315181318144"/>
    <hyperlink ref="X85" r:id="rId322" display="https://twitter.com/#!/fireprotraining/status/1095051525326540801"/>
    <hyperlink ref="X86" r:id="rId323" display="https://twitter.com/#!/nohogwash/status/1095051664984289280"/>
    <hyperlink ref="X87" r:id="rId324" display="https://twitter.com/#!/nohogwashnews/status/1095058415561392129"/>
    <hyperlink ref="X88" r:id="rId325" display="https://twitter.com/#!/nohogwashgolf/status/1095062847888019457"/>
    <hyperlink ref="X89" r:id="rId326" display="https://twitter.com/#!/timtitanium/status/1095063729979428872"/>
    <hyperlink ref="X90" r:id="rId327" display="https://twitter.com/#!/nohogwashpod/status/1095064555477221377"/>
    <hyperlink ref="X91" r:id="rId328" display="https://twitter.com/#!/mikevonirvin/status/1095051467592032256"/>
    <hyperlink ref="X92" r:id="rId329" display="https://twitter.com/#!/tollniche/status/1095065368060743683"/>
    <hyperlink ref="X93" r:id="rId330" display="https://twitter.com/#!/wcfcourier/status/1095110277815783425"/>
    <hyperlink ref="X94" r:id="rId331" display="https://twitter.com/#!/jgroves/status/1095320824695975937"/>
    <hyperlink ref="X95" r:id="rId332" display="https://twitter.com/#!/jgroves/status/1095320994791727104"/>
    <hyperlink ref="X96" r:id="rId333" display="https://twitter.com/#!/cbjournal/status/1095321847883878401"/>
    <hyperlink ref="X97" r:id="rId334" display="https://twitter.com/#!/iowabar/status/1095352153173049344"/>
    <hyperlink ref="X98" r:id="rId335" display="https://twitter.com/#!/simply__zah/status/1095366007340834816"/>
    <hyperlink ref="X99" r:id="rId336" display="https://twitter.com/#!/pauldeaton_ia/status/1095016871085121536"/>
    <hyperlink ref="X100" r:id="rId337" display="https://twitter.com/#!/lltwing/status/1095049905129881600"/>
    <hyperlink ref="X101" r:id="rId338" display="https://twitter.com/#!/staedart/status/1093616911190056965"/>
    <hyperlink ref="X102" r:id="rId339" display="https://twitter.com/#!/staedart/status/1095375814810570755"/>
    <hyperlink ref="X103" r:id="rId340" display="https://twitter.com/#!/lltwing/status/1095376743651860481"/>
    <hyperlink ref="X104" r:id="rId341" display="https://twitter.com/#!/mswconsultants/status/1095406492315017216"/>
    <hyperlink ref="X105" r:id="rId342" display="https://twitter.com/#!/recyclinghero/status/1095410043896369152"/>
    <hyperlink ref="X106" r:id="rId343" display="https://twitter.com/#!/dcleif/status/1095420804404174849"/>
    <hyperlink ref="X107" r:id="rId344" display="https://twitter.com/#!/brad4abi/status/1095449407284219904"/>
    <hyperlink ref="X108" r:id="rId345" display="https://twitter.com/#!/brad4abi/status/1093587169673969665"/>
    <hyperlink ref="X109" r:id="rId346" display="https://twitter.com/#!/mike4abi/status/1095469774644097024"/>
    <hyperlink ref="X110" r:id="rId347" display="https://twitter.com/#!/tonyrios_pr/status/1095494660217294848"/>
    <hyperlink ref="X111" r:id="rId348" display="https://twitter.com/#!/billfinchbpt/status/1095546524753379328"/>
    <hyperlink ref="X112" r:id="rId349" display="https://twitter.com/#!/cryen4/status/1095554067097681920"/>
    <hyperlink ref="X113" r:id="rId350" display="https://twitter.com/#!/joeannh/status/1095665497780174848"/>
    <hyperlink ref="X114" r:id="rId351" display="https://twitter.com/#!/lwvneedhamma/status/1095745558613053441"/>
    <hyperlink ref="X115" r:id="rId352" display="https://twitter.com/#!/nwecotours/status/1095747413149544448"/>
    <hyperlink ref="X116" r:id="rId353" display="https://twitter.com/#!/branbrez/status/1095920895669952512"/>
    <hyperlink ref="X117" r:id="rId354" display="https://twitter.com/#!/rrecycling/status/1095417640133242886"/>
    <hyperlink ref="X118" r:id="rId355" display="https://twitter.com/#!/wastecounter/status/1095444547058814976"/>
    <hyperlink ref="X119" r:id="rId356" display="https://twitter.com/#!/wastecounter/status/1096055688495738881"/>
    <hyperlink ref="X120" r:id="rId357" display="https://twitter.com/#!/ltterfreephilly/status/1096058356396118019"/>
    <hyperlink ref="X121" r:id="rId358" display="https://twitter.com/#!/gra_zer/status/1096065725213622273"/>
    <hyperlink ref="X122" r:id="rId359" display="https://twitter.com/#!/mhartnettradio/status/1096116209425305602"/>
    <hyperlink ref="X123" r:id="rId360" display="https://twitter.com/#!/nerecycling/status/1096144600148914176"/>
    <hyperlink ref="X124" r:id="rId361" display="https://twitter.com/#!/john_moorman_jr/status/1096162920139055104"/>
    <hyperlink ref="X125" r:id="rId362" display="https://twitter.com/#!/wawarah/status/1096272882311749632"/>
    <hyperlink ref="X126" r:id="rId363" display="https://twitter.com/#!/ldsdemsoregon/status/1096283391337496577"/>
    <hyperlink ref="X127" r:id="rId364" display="https://twitter.com/#!/scrapindustry/status/1093763618489782272"/>
    <hyperlink ref="X128" r:id="rId365" display="https://twitter.com/#!/scrapindustry/status/1096300460242132992"/>
    <hyperlink ref="X129" r:id="rId366" display="https://twitter.com/#!/uporoff/status/1096411873430437888"/>
    <hyperlink ref="X130" r:id="rId367" display="https://twitter.com/#!/iowabottlebill/status/1092562629724459008"/>
    <hyperlink ref="X131" r:id="rId368" display="https://twitter.com/#!/iowabottlebill/status/1092899443828015107"/>
    <hyperlink ref="X132" r:id="rId369" display="https://twitter.com/#!/iowabottlebill/status/1092567940917018630"/>
    <hyperlink ref="X133" r:id="rId370" display="https://twitter.com/#!/iowabottlebill/status/1093553772079562752"/>
    <hyperlink ref="X134" r:id="rId371" display="https://twitter.com/#!/iowabottlebill/status/1093633279138426880"/>
    <hyperlink ref="X135" r:id="rId372" display="https://twitter.com/#!/jamesqlynch/status/1093688524291887104"/>
    <hyperlink ref="X136" r:id="rId373" display="https://twitter.com/#!/gazettedotcom/status/1093658429787389957"/>
    <hyperlink ref="X137" r:id="rId374" display="https://twitter.com/#!/iowabottlebill/status/1095022596884697089"/>
    <hyperlink ref="X138" r:id="rId375" display="https://twitter.com/#!/iowabottlebill/status/1096481403024359425"/>
    <hyperlink ref="X139" r:id="rId376" display="https://twitter.com/#!/radioiowa/status/1095012171526950914"/>
    <hyperlink ref="X140" r:id="rId377" display="https://twitter.com/#!/fuelingiowa/status/1095009719549231104"/>
    <hyperlink ref="X141" r:id="rId378" display="https://twitter.com/#!/fuelingiowa/status/1095722213313896448"/>
    <hyperlink ref="X142" r:id="rId379" display="https://twitter.com/#!/fuelingiowa/status/1096507582150295557"/>
    <hyperlink ref="X143" r:id="rId380" display="https://twitter.com/#!/blakeatiowa/status/1096510701131186181"/>
    <hyperlink ref="X144" r:id="rId381" display="https://twitter.com/#!/iowabottlebill/status/1092486185082077184"/>
    <hyperlink ref="X145" r:id="rId382" display="https://twitter.com/#!/iowabottlebill/status/1092511901840535552"/>
    <hyperlink ref="X146" r:id="rId383" display="https://twitter.com/#!/iowabottlebill/status/1092588654718042112"/>
    <hyperlink ref="X147" r:id="rId384" display="https://twitter.com/#!/iowabottlebill/status/1093278542308261888"/>
    <hyperlink ref="X148" r:id="rId385" display="https://twitter.com/#!/iowabottlebill/status/1094025508734595072"/>
    <hyperlink ref="X149" r:id="rId386" display="https://twitter.com/#!/iowabottlebill/status/1094977018217881600"/>
    <hyperlink ref="X150" r:id="rId387" display="https://twitter.com/#!/iowabottlebill/status/1095310360347885568"/>
    <hyperlink ref="X151" r:id="rId388" display="https://twitter.com/#!/jmeniates/status/1096534262499692546"/>
    <hyperlink ref="X152" r:id="rId389" display="https://twitter.com/#!/wastatearchives/status/1096536414588592128"/>
    <hyperlink ref="AZ66" r:id="rId390" display="https://api.twitter.com/1.1/geo/id/61c225139f635563.json"/>
    <hyperlink ref="AZ107" r:id="rId391" display="https://api.twitter.com/1.1/geo/id/1c67f9d9cbae7f69.json"/>
    <hyperlink ref="AZ108" r:id="rId392" display="https://api.twitter.com/1.1/geo/id/1c67f9d9cbae7f69.json"/>
  </hyperlinks>
  <printOptions/>
  <pageMargins left="0.7" right="0.7" top="0.75" bottom="0.75" header="0.3" footer="0.3"/>
  <pageSetup horizontalDpi="600" verticalDpi="600" orientation="portrait" r:id="rId396"/>
  <legacyDrawing r:id="rId394"/>
  <tableParts>
    <tablePart r:id="rId39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3311</v>
      </c>
      <c r="B1" s="13" t="s">
        <v>34</v>
      </c>
    </row>
    <row r="2" spans="1:2" ht="15">
      <c r="A2" s="114" t="s">
        <v>329</v>
      </c>
      <c r="B2" s="78">
        <v>250.333333</v>
      </c>
    </row>
    <row r="3" spans="1:2" ht="15">
      <c r="A3" s="114" t="s">
        <v>296</v>
      </c>
      <c r="B3" s="78">
        <v>42</v>
      </c>
    </row>
    <row r="4" spans="1:2" ht="15">
      <c r="A4" s="114" t="s">
        <v>334</v>
      </c>
      <c r="B4" s="78">
        <v>34</v>
      </c>
    </row>
    <row r="5" spans="1:2" ht="15">
      <c r="A5" s="114" t="s">
        <v>351</v>
      </c>
      <c r="B5" s="78">
        <v>31.333333</v>
      </c>
    </row>
    <row r="6" spans="1:2" ht="15">
      <c r="A6" s="114" t="s">
        <v>272</v>
      </c>
      <c r="B6" s="78">
        <v>30</v>
      </c>
    </row>
    <row r="7" spans="1:2" ht="15">
      <c r="A7" s="114" t="s">
        <v>319</v>
      </c>
      <c r="B7" s="78">
        <v>30</v>
      </c>
    </row>
    <row r="8" spans="1:2" ht="15">
      <c r="A8" s="114" t="s">
        <v>244</v>
      </c>
      <c r="B8" s="78">
        <v>20</v>
      </c>
    </row>
    <row r="9" spans="1:2" ht="15">
      <c r="A9" s="114" t="s">
        <v>266</v>
      </c>
      <c r="B9" s="78">
        <v>18</v>
      </c>
    </row>
    <row r="10" spans="1:2" ht="15">
      <c r="A10" s="114" t="s">
        <v>262</v>
      </c>
      <c r="B10" s="78">
        <v>15.2</v>
      </c>
    </row>
    <row r="11" spans="1:2" ht="15">
      <c r="A11" s="114" t="s">
        <v>371</v>
      </c>
      <c r="B11" s="78">
        <v>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3313</v>
      </c>
      <c r="B25" t="s">
        <v>3312</v>
      </c>
    </row>
    <row r="26" spans="1:2" ht="15">
      <c r="A26" s="125" t="s">
        <v>3186</v>
      </c>
      <c r="B26" s="3"/>
    </row>
    <row r="27" spans="1:2" ht="15">
      <c r="A27" s="126" t="s">
        <v>3315</v>
      </c>
      <c r="B27" s="3"/>
    </row>
    <row r="28" spans="1:2" ht="15">
      <c r="A28" s="127" t="s">
        <v>3316</v>
      </c>
      <c r="B28" s="3"/>
    </row>
    <row r="29" spans="1:2" ht="15">
      <c r="A29" s="128" t="s">
        <v>3317</v>
      </c>
      <c r="B29" s="3">
        <v>1</v>
      </c>
    </row>
    <row r="30" spans="1:2" ht="15">
      <c r="A30" s="127" t="s">
        <v>3318</v>
      </c>
      <c r="B30" s="3"/>
    </row>
    <row r="31" spans="1:2" ht="15">
      <c r="A31" s="128" t="s">
        <v>3319</v>
      </c>
      <c r="B31" s="3">
        <v>1</v>
      </c>
    </row>
    <row r="32" spans="1:2" ht="15">
      <c r="A32" s="126" t="s">
        <v>3320</v>
      </c>
      <c r="B32" s="3"/>
    </row>
    <row r="33" spans="1:2" ht="15">
      <c r="A33" s="127" t="s">
        <v>3321</v>
      </c>
      <c r="B33" s="3"/>
    </row>
    <row r="34" spans="1:2" ht="15">
      <c r="A34" s="128" t="s">
        <v>3322</v>
      </c>
      <c r="B34" s="3">
        <v>4</v>
      </c>
    </row>
    <row r="35" spans="1:2" ht="15">
      <c r="A35" s="128" t="s">
        <v>3323</v>
      </c>
      <c r="B35" s="3">
        <v>3</v>
      </c>
    </row>
    <row r="36" spans="1:2" ht="15">
      <c r="A36" s="128" t="s">
        <v>3324</v>
      </c>
      <c r="B36" s="3">
        <v>1</v>
      </c>
    </row>
    <row r="37" spans="1:2" ht="15">
      <c r="A37" s="128" t="s">
        <v>3325</v>
      </c>
      <c r="B37" s="3">
        <v>1</v>
      </c>
    </row>
    <row r="38" spans="1:2" ht="15">
      <c r="A38" s="127" t="s">
        <v>3326</v>
      </c>
      <c r="B38" s="3"/>
    </row>
    <row r="39" spans="1:2" ht="15">
      <c r="A39" s="128" t="s">
        <v>3327</v>
      </c>
      <c r="B39" s="3">
        <v>2</v>
      </c>
    </row>
    <row r="40" spans="1:2" ht="15">
      <c r="A40" s="128" t="s">
        <v>3322</v>
      </c>
      <c r="B40" s="3">
        <v>1</v>
      </c>
    </row>
    <row r="41" spans="1:2" ht="15">
      <c r="A41" s="127" t="s">
        <v>3328</v>
      </c>
      <c r="B41" s="3"/>
    </row>
    <row r="42" spans="1:2" ht="15">
      <c r="A42" s="128" t="s">
        <v>3329</v>
      </c>
      <c r="B42" s="3">
        <v>2</v>
      </c>
    </row>
    <row r="43" spans="1:2" ht="15">
      <c r="A43" s="128" t="s">
        <v>3324</v>
      </c>
      <c r="B43" s="3">
        <v>1</v>
      </c>
    </row>
    <row r="44" spans="1:2" ht="15">
      <c r="A44" s="128" t="s">
        <v>3330</v>
      </c>
      <c r="B44" s="3">
        <v>2</v>
      </c>
    </row>
    <row r="45" spans="1:2" ht="15">
      <c r="A45" s="128" t="s">
        <v>3317</v>
      </c>
      <c r="B45" s="3">
        <v>1</v>
      </c>
    </row>
    <row r="46" spans="1:2" ht="15">
      <c r="A46" s="128" t="s">
        <v>3331</v>
      </c>
      <c r="B46" s="3">
        <v>1</v>
      </c>
    </row>
    <row r="47" spans="1:2" ht="15">
      <c r="A47" s="128" t="s">
        <v>3332</v>
      </c>
      <c r="B47" s="3">
        <v>3</v>
      </c>
    </row>
    <row r="48" spans="1:2" ht="15">
      <c r="A48" s="127" t="s">
        <v>3333</v>
      </c>
      <c r="B48" s="3"/>
    </row>
    <row r="49" spans="1:2" ht="15">
      <c r="A49" s="128" t="s">
        <v>3327</v>
      </c>
      <c r="B49" s="3">
        <v>1</v>
      </c>
    </row>
    <row r="50" spans="1:2" ht="15">
      <c r="A50" s="128" t="s">
        <v>3322</v>
      </c>
      <c r="B50" s="3">
        <v>1</v>
      </c>
    </row>
    <row r="51" spans="1:2" ht="15">
      <c r="A51" s="128" t="s">
        <v>3334</v>
      </c>
      <c r="B51" s="3">
        <v>1</v>
      </c>
    </row>
    <row r="52" spans="1:2" ht="15">
      <c r="A52" s="128" t="s">
        <v>3335</v>
      </c>
      <c r="B52" s="3">
        <v>1</v>
      </c>
    </row>
    <row r="53" spans="1:2" ht="15">
      <c r="A53" s="128" t="s">
        <v>3324</v>
      </c>
      <c r="B53" s="3">
        <v>2</v>
      </c>
    </row>
    <row r="54" spans="1:2" ht="15">
      <c r="A54" s="128" t="s">
        <v>3330</v>
      </c>
      <c r="B54" s="3">
        <v>1</v>
      </c>
    </row>
    <row r="55" spans="1:2" ht="15">
      <c r="A55" s="128" t="s">
        <v>3336</v>
      </c>
      <c r="B55" s="3">
        <v>1</v>
      </c>
    </row>
    <row r="56" spans="1:2" ht="15">
      <c r="A56" s="128" t="s">
        <v>3337</v>
      </c>
      <c r="B56" s="3">
        <v>2</v>
      </c>
    </row>
    <row r="57" spans="1:2" ht="15">
      <c r="A57" s="127" t="s">
        <v>3338</v>
      </c>
      <c r="B57" s="3"/>
    </row>
    <row r="58" spans="1:2" ht="15">
      <c r="A58" s="128" t="s">
        <v>3339</v>
      </c>
      <c r="B58" s="3">
        <v>1</v>
      </c>
    </row>
    <row r="59" spans="1:2" ht="15">
      <c r="A59" s="128" t="s">
        <v>3329</v>
      </c>
      <c r="B59" s="3">
        <v>2</v>
      </c>
    </row>
    <row r="60" spans="1:2" ht="15">
      <c r="A60" s="128" t="s">
        <v>3324</v>
      </c>
      <c r="B60" s="3">
        <v>2</v>
      </c>
    </row>
    <row r="61" spans="1:2" ht="15">
      <c r="A61" s="128" t="s">
        <v>3330</v>
      </c>
      <c r="B61" s="3">
        <v>1</v>
      </c>
    </row>
    <row r="62" spans="1:2" ht="15">
      <c r="A62" s="128" t="s">
        <v>3317</v>
      </c>
      <c r="B62" s="3">
        <v>2</v>
      </c>
    </row>
    <row r="63" spans="1:2" ht="15">
      <c r="A63" s="128" t="s">
        <v>3331</v>
      </c>
      <c r="B63" s="3">
        <v>1</v>
      </c>
    </row>
    <row r="64" spans="1:2" ht="15">
      <c r="A64" s="128" t="s">
        <v>3336</v>
      </c>
      <c r="B64" s="3">
        <v>1</v>
      </c>
    </row>
    <row r="65" spans="1:2" ht="15">
      <c r="A65" s="128" t="s">
        <v>3337</v>
      </c>
      <c r="B65" s="3">
        <v>1</v>
      </c>
    </row>
    <row r="66" spans="1:2" ht="15">
      <c r="A66" s="127" t="s">
        <v>3340</v>
      </c>
      <c r="B66" s="3"/>
    </row>
    <row r="67" spans="1:2" ht="15">
      <c r="A67" s="128" t="s">
        <v>3322</v>
      </c>
      <c r="B67" s="3">
        <v>1</v>
      </c>
    </row>
    <row r="68" spans="1:2" ht="15">
      <c r="A68" s="128" t="s">
        <v>3323</v>
      </c>
      <c r="B68" s="3">
        <v>2</v>
      </c>
    </row>
    <row r="69" spans="1:2" ht="15">
      <c r="A69" s="128" t="s">
        <v>3335</v>
      </c>
      <c r="B69" s="3">
        <v>1</v>
      </c>
    </row>
    <row r="70" spans="1:2" ht="15">
      <c r="A70" s="128" t="s">
        <v>3319</v>
      </c>
      <c r="B70" s="3">
        <v>1</v>
      </c>
    </row>
    <row r="71" spans="1:2" ht="15">
      <c r="A71" s="128" t="s">
        <v>3324</v>
      </c>
      <c r="B71" s="3">
        <v>2</v>
      </c>
    </row>
    <row r="72" spans="1:2" ht="15">
      <c r="A72" s="128" t="s">
        <v>3325</v>
      </c>
      <c r="B72" s="3">
        <v>1</v>
      </c>
    </row>
    <row r="73" spans="1:2" ht="15">
      <c r="A73" s="128" t="s">
        <v>3317</v>
      </c>
      <c r="B73" s="3">
        <v>2</v>
      </c>
    </row>
    <row r="74" spans="1:2" ht="15">
      <c r="A74" s="128" t="s">
        <v>3336</v>
      </c>
      <c r="B74" s="3">
        <v>1</v>
      </c>
    </row>
    <row r="75" spans="1:2" ht="15">
      <c r="A75" s="128" t="s">
        <v>3337</v>
      </c>
      <c r="B75" s="3">
        <v>1</v>
      </c>
    </row>
    <row r="76" spans="1:2" ht="15">
      <c r="A76" s="128" t="s">
        <v>3332</v>
      </c>
      <c r="B76" s="3">
        <v>1</v>
      </c>
    </row>
    <row r="77" spans="1:2" ht="15">
      <c r="A77" s="127" t="s">
        <v>3341</v>
      </c>
      <c r="B77" s="3"/>
    </row>
    <row r="78" spans="1:2" ht="15">
      <c r="A78" s="128" t="s">
        <v>3322</v>
      </c>
      <c r="B78" s="3">
        <v>1</v>
      </c>
    </row>
    <row r="79" spans="1:2" ht="15">
      <c r="A79" s="128" t="s">
        <v>3323</v>
      </c>
      <c r="B79" s="3">
        <v>3</v>
      </c>
    </row>
    <row r="80" spans="1:2" ht="15">
      <c r="A80" s="128" t="s">
        <v>3334</v>
      </c>
      <c r="B80" s="3">
        <v>2</v>
      </c>
    </row>
    <row r="81" spans="1:2" ht="15">
      <c r="A81" s="128" t="s">
        <v>3335</v>
      </c>
      <c r="B81" s="3">
        <v>1</v>
      </c>
    </row>
    <row r="82" spans="1:2" ht="15">
      <c r="A82" s="128" t="s">
        <v>3342</v>
      </c>
      <c r="B82" s="3">
        <v>1</v>
      </c>
    </row>
    <row r="83" spans="1:2" ht="15">
      <c r="A83" s="128" t="s">
        <v>3343</v>
      </c>
      <c r="B83" s="3">
        <v>1</v>
      </c>
    </row>
    <row r="84" spans="1:2" ht="15">
      <c r="A84" s="128" t="s">
        <v>3344</v>
      </c>
      <c r="B84" s="3">
        <v>1</v>
      </c>
    </row>
    <row r="85" spans="1:2" ht="15">
      <c r="A85" s="128" t="s">
        <v>3345</v>
      </c>
      <c r="B85" s="3">
        <v>2</v>
      </c>
    </row>
    <row r="86" spans="1:2" ht="15">
      <c r="A86" s="128" t="s">
        <v>3329</v>
      </c>
      <c r="B86" s="3">
        <v>1</v>
      </c>
    </row>
    <row r="87" spans="1:2" ht="15">
      <c r="A87" s="128" t="s">
        <v>3325</v>
      </c>
      <c r="B87" s="3">
        <v>1</v>
      </c>
    </row>
    <row r="88" spans="1:2" ht="15">
      <c r="A88" s="128" t="s">
        <v>3330</v>
      </c>
      <c r="B88" s="3">
        <v>1</v>
      </c>
    </row>
    <row r="89" spans="1:2" ht="15">
      <c r="A89" s="128" t="s">
        <v>3317</v>
      </c>
      <c r="B89" s="3">
        <v>1</v>
      </c>
    </row>
    <row r="90" spans="1:2" ht="15">
      <c r="A90" s="128" t="s">
        <v>3331</v>
      </c>
      <c r="B90" s="3">
        <v>1</v>
      </c>
    </row>
    <row r="91" spans="1:2" ht="15">
      <c r="A91" s="127" t="s">
        <v>3346</v>
      </c>
      <c r="B91" s="3"/>
    </row>
    <row r="92" spans="1:2" ht="15">
      <c r="A92" s="128" t="s">
        <v>3327</v>
      </c>
      <c r="B92" s="3">
        <v>1</v>
      </c>
    </row>
    <row r="93" spans="1:2" ht="15">
      <c r="A93" s="128" t="s">
        <v>3322</v>
      </c>
      <c r="B93" s="3">
        <v>1</v>
      </c>
    </row>
    <row r="94" spans="1:2" ht="15">
      <c r="A94" s="128" t="s">
        <v>3323</v>
      </c>
      <c r="B94" s="3">
        <v>2</v>
      </c>
    </row>
    <row r="95" spans="1:2" ht="15">
      <c r="A95" s="128" t="s">
        <v>3344</v>
      </c>
      <c r="B95" s="3">
        <v>1</v>
      </c>
    </row>
    <row r="96" spans="1:2" ht="15">
      <c r="A96" s="128" t="s">
        <v>3319</v>
      </c>
      <c r="B96" s="3">
        <v>1</v>
      </c>
    </row>
    <row r="97" spans="1:2" ht="15">
      <c r="A97" s="128" t="s">
        <v>3345</v>
      </c>
      <c r="B97" s="3">
        <v>1</v>
      </c>
    </row>
    <row r="98" spans="1:2" ht="15">
      <c r="A98" s="128" t="s">
        <v>3331</v>
      </c>
      <c r="B98" s="3">
        <v>1</v>
      </c>
    </row>
    <row r="99" spans="1:2" ht="15">
      <c r="A99" s="127" t="s">
        <v>3347</v>
      </c>
      <c r="B99" s="3"/>
    </row>
    <row r="100" spans="1:2" ht="15">
      <c r="A100" s="128" t="s">
        <v>3322</v>
      </c>
      <c r="B100" s="3">
        <v>1</v>
      </c>
    </row>
    <row r="101" spans="1:2" ht="15">
      <c r="A101" s="128" t="s">
        <v>3348</v>
      </c>
      <c r="B101" s="3">
        <v>1</v>
      </c>
    </row>
    <row r="102" spans="1:2" ht="15">
      <c r="A102" s="128" t="s">
        <v>3331</v>
      </c>
      <c r="B102" s="3">
        <v>3</v>
      </c>
    </row>
    <row r="103" spans="1:2" ht="15">
      <c r="A103" s="128" t="s">
        <v>3332</v>
      </c>
      <c r="B103" s="3">
        <v>1</v>
      </c>
    </row>
    <row r="104" spans="1:2" ht="15">
      <c r="A104" s="127" t="s">
        <v>3349</v>
      </c>
      <c r="B104" s="3"/>
    </row>
    <row r="105" spans="1:2" ht="15">
      <c r="A105" s="128" t="s">
        <v>3327</v>
      </c>
      <c r="B105" s="3">
        <v>2</v>
      </c>
    </row>
    <row r="106" spans="1:2" ht="15">
      <c r="A106" s="128" t="s">
        <v>3322</v>
      </c>
      <c r="B106" s="3">
        <v>2</v>
      </c>
    </row>
    <row r="107" spans="1:2" ht="15">
      <c r="A107" s="128" t="s">
        <v>3329</v>
      </c>
      <c r="B107" s="3">
        <v>1</v>
      </c>
    </row>
    <row r="108" spans="1:2" ht="15">
      <c r="A108" s="128" t="s">
        <v>3324</v>
      </c>
      <c r="B108" s="3">
        <v>2</v>
      </c>
    </row>
    <row r="109" spans="1:2" ht="15">
      <c r="A109" s="128" t="s">
        <v>3325</v>
      </c>
      <c r="B109" s="3">
        <v>3</v>
      </c>
    </row>
    <row r="110" spans="1:2" ht="15">
      <c r="A110" s="128" t="s">
        <v>3330</v>
      </c>
      <c r="B110" s="3">
        <v>1</v>
      </c>
    </row>
    <row r="111" spans="1:2" ht="15">
      <c r="A111" s="128" t="s">
        <v>3317</v>
      </c>
      <c r="B111" s="3">
        <v>2</v>
      </c>
    </row>
    <row r="112" spans="1:2" ht="15">
      <c r="A112" s="128" t="s">
        <v>3331</v>
      </c>
      <c r="B112" s="3">
        <v>8</v>
      </c>
    </row>
    <row r="113" spans="1:2" ht="15">
      <c r="A113" s="128" t="s">
        <v>3336</v>
      </c>
      <c r="B113" s="3">
        <v>1</v>
      </c>
    </row>
    <row r="114" spans="1:2" ht="15">
      <c r="A114" s="127" t="s">
        <v>3350</v>
      </c>
      <c r="B114" s="3"/>
    </row>
    <row r="115" spans="1:2" ht="15">
      <c r="A115" s="128" t="s">
        <v>3327</v>
      </c>
      <c r="B115" s="3">
        <v>1</v>
      </c>
    </row>
    <row r="116" spans="1:2" ht="15">
      <c r="A116" s="128" t="s">
        <v>3319</v>
      </c>
      <c r="B116" s="3">
        <v>3</v>
      </c>
    </row>
    <row r="117" spans="1:2" ht="15">
      <c r="A117" s="128" t="s">
        <v>3345</v>
      </c>
      <c r="B117" s="3">
        <v>1</v>
      </c>
    </row>
    <row r="118" spans="1:2" ht="15">
      <c r="A118" s="128" t="s">
        <v>3324</v>
      </c>
      <c r="B118" s="3">
        <v>2</v>
      </c>
    </row>
    <row r="119" spans="1:2" ht="15">
      <c r="A119" s="128" t="s">
        <v>3325</v>
      </c>
      <c r="B119" s="3">
        <v>2</v>
      </c>
    </row>
    <row r="120" spans="1:2" ht="15">
      <c r="A120" s="128" t="s">
        <v>3317</v>
      </c>
      <c r="B120" s="3">
        <v>2</v>
      </c>
    </row>
    <row r="121" spans="1:2" ht="15">
      <c r="A121" s="128" t="s">
        <v>3331</v>
      </c>
      <c r="B121" s="3">
        <v>2</v>
      </c>
    </row>
    <row r="122" spans="1:2" ht="15">
      <c r="A122" s="128" t="s">
        <v>3337</v>
      </c>
      <c r="B122" s="3">
        <v>2</v>
      </c>
    </row>
    <row r="123" spans="1:2" ht="15">
      <c r="A123" s="128" t="s">
        <v>3332</v>
      </c>
      <c r="B123" s="3">
        <v>1</v>
      </c>
    </row>
    <row r="124" spans="1:2" ht="15">
      <c r="A124" s="127" t="s">
        <v>3351</v>
      </c>
      <c r="B124" s="3"/>
    </row>
    <row r="125" spans="1:2" ht="15">
      <c r="A125" s="128" t="s">
        <v>3322</v>
      </c>
      <c r="B125" s="3">
        <v>1</v>
      </c>
    </row>
    <row r="126" spans="1:2" ht="15">
      <c r="A126" s="128" t="s">
        <v>3335</v>
      </c>
      <c r="B126" s="3">
        <v>1</v>
      </c>
    </row>
    <row r="127" spans="1:2" ht="15">
      <c r="A127" s="128" t="s">
        <v>3348</v>
      </c>
      <c r="B127" s="3">
        <v>1</v>
      </c>
    </row>
    <row r="128" spans="1:2" ht="15">
      <c r="A128" s="128" t="s">
        <v>3344</v>
      </c>
      <c r="B128" s="3">
        <v>1</v>
      </c>
    </row>
    <row r="129" spans="1:2" ht="15">
      <c r="A129" s="128" t="s">
        <v>3324</v>
      </c>
      <c r="B129" s="3">
        <v>1</v>
      </c>
    </row>
    <row r="130" spans="1:2" ht="15">
      <c r="A130" s="128" t="s">
        <v>3330</v>
      </c>
      <c r="B130" s="3">
        <v>2</v>
      </c>
    </row>
    <row r="131" spans="1:2" ht="15">
      <c r="A131" s="127" t="s">
        <v>3352</v>
      </c>
      <c r="B131" s="3"/>
    </row>
    <row r="132" spans="1:2" ht="15">
      <c r="A132" s="128" t="s">
        <v>3348</v>
      </c>
      <c r="B132" s="3">
        <v>1</v>
      </c>
    </row>
    <row r="133" spans="1:2" ht="15">
      <c r="A133" s="128" t="s">
        <v>3345</v>
      </c>
      <c r="B133" s="3">
        <v>2</v>
      </c>
    </row>
    <row r="134" spans="1:2" ht="15">
      <c r="A134" s="128" t="s">
        <v>3329</v>
      </c>
      <c r="B134" s="3">
        <v>1</v>
      </c>
    </row>
    <row r="135" spans="1:2" ht="15">
      <c r="A135" s="128" t="s">
        <v>3330</v>
      </c>
      <c r="B135" s="3">
        <v>1</v>
      </c>
    </row>
    <row r="136" spans="1:2" ht="15">
      <c r="A136" s="128" t="s">
        <v>3331</v>
      </c>
      <c r="B136" s="3">
        <v>1</v>
      </c>
    </row>
    <row r="137" spans="1:2" ht="15">
      <c r="A137" s="128" t="s">
        <v>3336</v>
      </c>
      <c r="B137" s="3">
        <v>1</v>
      </c>
    </row>
    <row r="138" spans="1:2" ht="15">
      <c r="A138" s="127" t="s">
        <v>3353</v>
      </c>
      <c r="B138" s="3"/>
    </row>
    <row r="139" spans="1:2" ht="15">
      <c r="A139" s="128" t="s">
        <v>3335</v>
      </c>
      <c r="B139" s="3">
        <v>1</v>
      </c>
    </row>
    <row r="140" spans="1:2" ht="15">
      <c r="A140" s="128" t="s">
        <v>3348</v>
      </c>
      <c r="B140" s="3">
        <v>1</v>
      </c>
    </row>
    <row r="141" spans="1:2" ht="15">
      <c r="A141" s="128" t="s">
        <v>3342</v>
      </c>
      <c r="B141" s="3">
        <v>1</v>
      </c>
    </row>
    <row r="142" spans="1:2" ht="15">
      <c r="A142" s="128" t="s">
        <v>3345</v>
      </c>
      <c r="B142" s="3">
        <v>1</v>
      </c>
    </row>
    <row r="143" spans="1:2" ht="15">
      <c r="A143" s="128" t="s">
        <v>3330</v>
      </c>
      <c r="B143" s="3">
        <v>1</v>
      </c>
    </row>
    <row r="144" spans="1:2" ht="15">
      <c r="A144" s="128" t="s">
        <v>3331</v>
      </c>
      <c r="B144" s="3">
        <v>2</v>
      </c>
    </row>
    <row r="145" spans="1:2" ht="15">
      <c r="A145" s="128" t="s">
        <v>3337</v>
      </c>
      <c r="B145" s="3">
        <v>2</v>
      </c>
    </row>
    <row r="146" spans="1:2" ht="15">
      <c r="A146" s="125" t="s">
        <v>3314</v>
      </c>
      <c r="B146"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1155</v>
      </c>
      <c r="AE2" s="13" t="s">
        <v>1156</v>
      </c>
      <c r="AF2" s="13" t="s">
        <v>1157</v>
      </c>
      <c r="AG2" s="13" t="s">
        <v>1158</v>
      </c>
      <c r="AH2" s="13" t="s">
        <v>1159</v>
      </c>
      <c r="AI2" s="13" t="s">
        <v>1160</v>
      </c>
      <c r="AJ2" s="13" t="s">
        <v>1161</v>
      </c>
      <c r="AK2" s="13" t="s">
        <v>1162</v>
      </c>
      <c r="AL2" s="13" t="s">
        <v>1163</v>
      </c>
      <c r="AM2" s="13" t="s">
        <v>1164</v>
      </c>
      <c r="AN2" s="13" t="s">
        <v>1165</v>
      </c>
      <c r="AO2" s="13" t="s">
        <v>1166</v>
      </c>
      <c r="AP2" s="13" t="s">
        <v>1167</v>
      </c>
      <c r="AQ2" s="13" t="s">
        <v>1168</v>
      </c>
      <c r="AR2" s="13" t="s">
        <v>1169</v>
      </c>
      <c r="AS2" s="13" t="s">
        <v>192</v>
      </c>
      <c r="AT2" s="13" t="s">
        <v>1170</v>
      </c>
      <c r="AU2" s="13" t="s">
        <v>1171</v>
      </c>
      <c r="AV2" s="13" t="s">
        <v>1172</v>
      </c>
      <c r="AW2" s="13" t="s">
        <v>1173</v>
      </c>
      <c r="AX2" s="13" t="s">
        <v>1174</v>
      </c>
      <c r="AY2" s="13" t="s">
        <v>1175</v>
      </c>
      <c r="AZ2" s="13" t="s">
        <v>2443</v>
      </c>
      <c r="BA2" s="119" t="s">
        <v>2826</v>
      </c>
      <c r="BB2" s="119" t="s">
        <v>2831</v>
      </c>
      <c r="BC2" s="119" t="s">
        <v>2832</v>
      </c>
      <c r="BD2" s="119" t="s">
        <v>2835</v>
      </c>
      <c r="BE2" s="119" t="s">
        <v>2836</v>
      </c>
      <c r="BF2" s="119" t="s">
        <v>2840</v>
      </c>
      <c r="BG2" s="119" t="s">
        <v>2844</v>
      </c>
      <c r="BH2" s="119" t="s">
        <v>2926</v>
      </c>
      <c r="BI2" s="119" t="s">
        <v>2936</v>
      </c>
      <c r="BJ2" s="119" t="s">
        <v>3019</v>
      </c>
      <c r="BK2" s="119" t="s">
        <v>3299</v>
      </c>
      <c r="BL2" s="119" t="s">
        <v>3300</v>
      </c>
      <c r="BM2" s="119" t="s">
        <v>3301</v>
      </c>
      <c r="BN2" s="119" t="s">
        <v>3302</v>
      </c>
      <c r="BO2" s="119" t="s">
        <v>3303</v>
      </c>
      <c r="BP2" s="119" t="s">
        <v>3304</v>
      </c>
      <c r="BQ2" s="119" t="s">
        <v>3305</v>
      </c>
      <c r="BR2" s="119" t="s">
        <v>3306</v>
      </c>
      <c r="BS2" s="119" t="s">
        <v>3308</v>
      </c>
      <c r="BT2" s="3"/>
      <c r="BU2" s="3"/>
    </row>
    <row r="3" spans="1:73" ht="15" customHeight="1">
      <c r="A3" s="64" t="s">
        <v>212</v>
      </c>
      <c r="B3" s="65"/>
      <c r="C3" s="65" t="s">
        <v>64</v>
      </c>
      <c r="D3" s="66">
        <v>162.39541970783927</v>
      </c>
      <c r="E3" s="68"/>
      <c r="F3" s="100" t="s">
        <v>664</v>
      </c>
      <c r="G3" s="65"/>
      <c r="H3" s="69" t="s">
        <v>212</v>
      </c>
      <c r="I3" s="70"/>
      <c r="J3" s="70"/>
      <c r="K3" s="69" t="s">
        <v>2180</v>
      </c>
      <c r="L3" s="73">
        <v>1</v>
      </c>
      <c r="M3" s="74">
        <v>6979.48388671875</v>
      </c>
      <c r="N3" s="74">
        <v>7119.87646484375</v>
      </c>
      <c r="O3" s="75"/>
      <c r="P3" s="76"/>
      <c r="Q3" s="76"/>
      <c r="R3" s="48"/>
      <c r="S3" s="48">
        <v>0</v>
      </c>
      <c r="T3" s="48">
        <v>1</v>
      </c>
      <c r="U3" s="49">
        <v>0</v>
      </c>
      <c r="V3" s="49">
        <v>0.2</v>
      </c>
      <c r="W3" s="49">
        <v>0</v>
      </c>
      <c r="X3" s="49">
        <v>0.610685</v>
      </c>
      <c r="Y3" s="49">
        <v>0</v>
      </c>
      <c r="Z3" s="49">
        <v>0</v>
      </c>
      <c r="AA3" s="71">
        <v>3</v>
      </c>
      <c r="AB3" s="71"/>
      <c r="AC3" s="72"/>
      <c r="AD3" s="78" t="s">
        <v>1176</v>
      </c>
      <c r="AE3" s="78">
        <v>43</v>
      </c>
      <c r="AF3" s="78">
        <v>410</v>
      </c>
      <c r="AG3" s="78">
        <v>1076</v>
      </c>
      <c r="AH3" s="78">
        <v>0</v>
      </c>
      <c r="AI3" s="78"/>
      <c r="AJ3" s="78" t="s">
        <v>1353</v>
      </c>
      <c r="AK3" s="78" t="s">
        <v>1522</v>
      </c>
      <c r="AL3" s="83" t="s">
        <v>1642</v>
      </c>
      <c r="AM3" s="78"/>
      <c r="AN3" s="80">
        <v>40675.93729166667</v>
      </c>
      <c r="AO3" s="83" t="s">
        <v>1759</v>
      </c>
      <c r="AP3" s="78" t="b">
        <v>0</v>
      </c>
      <c r="AQ3" s="78" t="b">
        <v>0</v>
      </c>
      <c r="AR3" s="78" t="b">
        <v>0</v>
      </c>
      <c r="AS3" s="78" t="s">
        <v>1115</v>
      </c>
      <c r="AT3" s="78">
        <v>41</v>
      </c>
      <c r="AU3" s="83" t="s">
        <v>1913</v>
      </c>
      <c r="AV3" s="78" t="b">
        <v>0</v>
      </c>
      <c r="AW3" s="78" t="s">
        <v>2000</v>
      </c>
      <c r="AX3" s="83" t="s">
        <v>2001</v>
      </c>
      <c r="AY3" s="78" t="s">
        <v>66</v>
      </c>
      <c r="AZ3" s="78" t="str">
        <f>REPLACE(INDEX(GroupVertices[Group],MATCH(Vertices[[#This Row],[Vertex]],GroupVertices[Vertex],0)),1,1,"")</f>
        <v>15</v>
      </c>
      <c r="BA3" s="48"/>
      <c r="BB3" s="48"/>
      <c r="BC3" s="48"/>
      <c r="BD3" s="48"/>
      <c r="BE3" s="48"/>
      <c r="BF3" s="48"/>
      <c r="BG3" s="120" t="s">
        <v>2845</v>
      </c>
      <c r="BH3" s="120" t="s">
        <v>2845</v>
      </c>
      <c r="BI3" s="120" t="s">
        <v>2937</v>
      </c>
      <c r="BJ3" s="120" t="s">
        <v>2937</v>
      </c>
      <c r="BK3" s="120">
        <v>0</v>
      </c>
      <c r="BL3" s="123">
        <v>0</v>
      </c>
      <c r="BM3" s="120">
        <v>0</v>
      </c>
      <c r="BN3" s="123">
        <v>0</v>
      </c>
      <c r="BO3" s="120">
        <v>0</v>
      </c>
      <c r="BP3" s="123">
        <v>0</v>
      </c>
      <c r="BQ3" s="120">
        <v>23</v>
      </c>
      <c r="BR3" s="123">
        <v>100</v>
      </c>
      <c r="BS3" s="120">
        <v>23</v>
      </c>
      <c r="BT3" s="3"/>
      <c r="BU3" s="3"/>
    </row>
    <row r="4" spans="1:76" ht="15">
      <c r="A4" s="64" t="s">
        <v>214</v>
      </c>
      <c r="B4" s="65"/>
      <c r="C4" s="65" t="s">
        <v>64</v>
      </c>
      <c r="D4" s="66">
        <v>164.3560424258756</v>
      </c>
      <c r="E4" s="68"/>
      <c r="F4" s="100" t="s">
        <v>666</v>
      </c>
      <c r="G4" s="65"/>
      <c r="H4" s="69" t="s">
        <v>214</v>
      </c>
      <c r="I4" s="70"/>
      <c r="J4" s="70"/>
      <c r="K4" s="69" t="s">
        <v>2181</v>
      </c>
      <c r="L4" s="73">
        <v>240.63249033240012</v>
      </c>
      <c r="M4" s="74">
        <v>6979.48388671875</v>
      </c>
      <c r="N4" s="74">
        <v>6467</v>
      </c>
      <c r="O4" s="75"/>
      <c r="P4" s="76"/>
      <c r="Q4" s="76"/>
      <c r="R4" s="86"/>
      <c r="S4" s="48">
        <v>4</v>
      </c>
      <c r="T4" s="48">
        <v>1</v>
      </c>
      <c r="U4" s="49">
        <v>6</v>
      </c>
      <c r="V4" s="49">
        <v>0.333333</v>
      </c>
      <c r="W4" s="49">
        <v>0</v>
      </c>
      <c r="X4" s="49">
        <v>2.167932</v>
      </c>
      <c r="Y4" s="49">
        <v>0</v>
      </c>
      <c r="Z4" s="49">
        <v>0</v>
      </c>
      <c r="AA4" s="71">
        <v>4</v>
      </c>
      <c r="AB4" s="71"/>
      <c r="AC4" s="72"/>
      <c r="AD4" s="78" t="s">
        <v>1177</v>
      </c>
      <c r="AE4" s="78">
        <v>667</v>
      </c>
      <c r="AF4" s="78">
        <v>2433</v>
      </c>
      <c r="AG4" s="78">
        <v>5007</v>
      </c>
      <c r="AH4" s="78">
        <v>116</v>
      </c>
      <c r="AI4" s="78"/>
      <c r="AJ4" s="78" t="s">
        <v>1354</v>
      </c>
      <c r="AK4" s="78" t="s">
        <v>1523</v>
      </c>
      <c r="AL4" s="83" t="s">
        <v>1643</v>
      </c>
      <c r="AM4" s="78"/>
      <c r="AN4" s="80">
        <v>40045.95763888889</v>
      </c>
      <c r="AO4" s="83" t="s">
        <v>1760</v>
      </c>
      <c r="AP4" s="78" t="b">
        <v>0</v>
      </c>
      <c r="AQ4" s="78" t="b">
        <v>0</v>
      </c>
      <c r="AR4" s="78" t="b">
        <v>0</v>
      </c>
      <c r="AS4" s="78" t="s">
        <v>1115</v>
      </c>
      <c r="AT4" s="78">
        <v>148</v>
      </c>
      <c r="AU4" s="83" t="s">
        <v>1913</v>
      </c>
      <c r="AV4" s="78" t="b">
        <v>0</v>
      </c>
      <c r="AW4" s="78" t="s">
        <v>2000</v>
      </c>
      <c r="AX4" s="83" t="s">
        <v>2002</v>
      </c>
      <c r="AY4" s="78" t="s">
        <v>66</v>
      </c>
      <c r="AZ4" s="78" t="str">
        <f>REPLACE(INDEX(GroupVertices[Group],MATCH(Vertices[[#This Row],[Vertex]],GroupVertices[Vertex],0)),1,1,"")</f>
        <v>15</v>
      </c>
      <c r="BA4" s="48" t="s">
        <v>519</v>
      </c>
      <c r="BB4" s="48" t="s">
        <v>519</v>
      </c>
      <c r="BC4" s="48" t="s">
        <v>571</v>
      </c>
      <c r="BD4" s="48" t="s">
        <v>571</v>
      </c>
      <c r="BE4" s="48"/>
      <c r="BF4" s="48"/>
      <c r="BG4" s="120" t="s">
        <v>2613</v>
      </c>
      <c r="BH4" s="120" t="s">
        <v>2613</v>
      </c>
      <c r="BI4" s="120" t="s">
        <v>2731</v>
      </c>
      <c r="BJ4" s="120" t="s">
        <v>2731</v>
      </c>
      <c r="BK4" s="120">
        <v>0</v>
      </c>
      <c r="BL4" s="123">
        <v>0</v>
      </c>
      <c r="BM4" s="120">
        <v>0</v>
      </c>
      <c r="BN4" s="123">
        <v>0</v>
      </c>
      <c r="BO4" s="120">
        <v>0</v>
      </c>
      <c r="BP4" s="123">
        <v>0</v>
      </c>
      <c r="BQ4" s="120">
        <v>22</v>
      </c>
      <c r="BR4" s="123">
        <v>100</v>
      </c>
      <c r="BS4" s="120">
        <v>22</v>
      </c>
      <c r="BT4" s="2"/>
      <c r="BU4" s="3"/>
      <c r="BV4" s="3"/>
      <c r="BW4" s="3"/>
      <c r="BX4" s="3"/>
    </row>
    <row r="5" spans="1:76" ht="15">
      <c r="A5" s="64" t="s">
        <v>213</v>
      </c>
      <c r="B5" s="65"/>
      <c r="C5" s="65" t="s">
        <v>64</v>
      </c>
      <c r="D5" s="66">
        <v>162.11145408431744</v>
      </c>
      <c r="E5" s="68"/>
      <c r="F5" s="100" t="s">
        <v>665</v>
      </c>
      <c r="G5" s="65"/>
      <c r="H5" s="69" t="s">
        <v>213</v>
      </c>
      <c r="I5" s="70"/>
      <c r="J5" s="70"/>
      <c r="K5" s="69" t="s">
        <v>2182</v>
      </c>
      <c r="L5" s="73">
        <v>1</v>
      </c>
      <c r="M5" s="74">
        <v>6436.97802734375</v>
      </c>
      <c r="N5" s="74">
        <v>7119.87646484375</v>
      </c>
      <c r="O5" s="75"/>
      <c r="P5" s="76"/>
      <c r="Q5" s="76"/>
      <c r="R5" s="86"/>
      <c r="S5" s="48">
        <v>0</v>
      </c>
      <c r="T5" s="48">
        <v>1</v>
      </c>
      <c r="U5" s="49">
        <v>0</v>
      </c>
      <c r="V5" s="49">
        <v>0.2</v>
      </c>
      <c r="W5" s="49">
        <v>0</v>
      </c>
      <c r="X5" s="49">
        <v>0.610685</v>
      </c>
      <c r="Y5" s="49">
        <v>0</v>
      </c>
      <c r="Z5" s="49">
        <v>0</v>
      </c>
      <c r="AA5" s="71">
        <v>5</v>
      </c>
      <c r="AB5" s="71"/>
      <c r="AC5" s="72"/>
      <c r="AD5" s="78" t="s">
        <v>1178</v>
      </c>
      <c r="AE5" s="78">
        <v>0</v>
      </c>
      <c r="AF5" s="78">
        <v>117</v>
      </c>
      <c r="AG5" s="78">
        <v>360</v>
      </c>
      <c r="AH5" s="78">
        <v>0</v>
      </c>
      <c r="AI5" s="78"/>
      <c r="AJ5" s="78" t="s">
        <v>1355</v>
      </c>
      <c r="AK5" s="78" t="s">
        <v>1524</v>
      </c>
      <c r="AL5" s="83" t="s">
        <v>1644</v>
      </c>
      <c r="AM5" s="78"/>
      <c r="AN5" s="80">
        <v>42759.94362268518</v>
      </c>
      <c r="AO5" s="83" t="s">
        <v>1761</v>
      </c>
      <c r="AP5" s="78" t="b">
        <v>0</v>
      </c>
      <c r="AQ5" s="78" t="b">
        <v>0</v>
      </c>
      <c r="AR5" s="78" t="b">
        <v>0</v>
      </c>
      <c r="AS5" s="78" t="s">
        <v>1115</v>
      </c>
      <c r="AT5" s="78">
        <v>23</v>
      </c>
      <c r="AU5" s="83" t="s">
        <v>1913</v>
      </c>
      <c r="AV5" s="78" t="b">
        <v>0</v>
      </c>
      <c r="AW5" s="78" t="s">
        <v>2000</v>
      </c>
      <c r="AX5" s="83" t="s">
        <v>2003</v>
      </c>
      <c r="AY5" s="78" t="s">
        <v>66</v>
      </c>
      <c r="AZ5" s="78" t="str">
        <f>REPLACE(INDEX(GroupVertices[Group],MATCH(Vertices[[#This Row],[Vertex]],GroupVertices[Vertex],0)),1,1,"")</f>
        <v>15</v>
      </c>
      <c r="BA5" s="48"/>
      <c r="BB5" s="48"/>
      <c r="BC5" s="48"/>
      <c r="BD5" s="48"/>
      <c r="BE5" s="48"/>
      <c r="BF5" s="48"/>
      <c r="BG5" s="120" t="s">
        <v>2845</v>
      </c>
      <c r="BH5" s="120" t="s">
        <v>2845</v>
      </c>
      <c r="BI5" s="120" t="s">
        <v>2937</v>
      </c>
      <c r="BJ5" s="120" t="s">
        <v>2937</v>
      </c>
      <c r="BK5" s="120">
        <v>0</v>
      </c>
      <c r="BL5" s="123">
        <v>0</v>
      </c>
      <c r="BM5" s="120">
        <v>0</v>
      </c>
      <c r="BN5" s="123">
        <v>0</v>
      </c>
      <c r="BO5" s="120">
        <v>0</v>
      </c>
      <c r="BP5" s="123">
        <v>0</v>
      </c>
      <c r="BQ5" s="120">
        <v>23</v>
      </c>
      <c r="BR5" s="123">
        <v>100</v>
      </c>
      <c r="BS5" s="120">
        <v>23</v>
      </c>
      <c r="BT5" s="2"/>
      <c r="BU5" s="3"/>
      <c r="BV5" s="3"/>
      <c r="BW5" s="3"/>
      <c r="BX5" s="3"/>
    </row>
    <row r="6" spans="1:76" ht="15">
      <c r="A6" s="64" t="s">
        <v>215</v>
      </c>
      <c r="B6" s="65"/>
      <c r="C6" s="65" t="s">
        <v>64</v>
      </c>
      <c r="D6" s="66">
        <v>162.06299578678812</v>
      </c>
      <c r="E6" s="68"/>
      <c r="F6" s="100" t="s">
        <v>667</v>
      </c>
      <c r="G6" s="65"/>
      <c r="H6" s="69" t="s">
        <v>215</v>
      </c>
      <c r="I6" s="70"/>
      <c r="J6" s="70"/>
      <c r="K6" s="69" t="s">
        <v>2183</v>
      </c>
      <c r="L6" s="73">
        <v>1</v>
      </c>
      <c r="M6" s="74">
        <v>6436.97802734375</v>
      </c>
      <c r="N6" s="74">
        <v>6467</v>
      </c>
      <c r="O6" s="75"/>
      <c r="P6" s="76"/>
      <c r="Q6" s="76"/>
      <c r="R6" s="86"/>
      <c r="S6" s="48">
        <v>0</v>
      </c>
      <c r="T6" s="48">
        <v>1</v>
      </c>
      <c r="U6" s="49">
        <v>0</v>
      </c>
      <c r="V6" s="49">
        <v>0.2</v>
      </c>
      <c r="W6" s="49">
        <v>0</v>
      </c>
      <c r="X6" s="49">
        <v>0.610685</v>
      </c>
      <c r="Y6" s="49">
        <v>0</v>
      </c>
      <c r="Z6" s="49">
        <v>0</v>
      </c>
      <c r="AA6" s="71">
        <v>6</v>
      </c>
      <c r="AB6" s="71"/>
      <c r="AC6" s="72"/>
      <c r="AD6" s="78" t="s">
        <v>1179</v>
      </c>
      <c r="AE6" s="78">
        <v>67</v>
      </c>
      <c r="AF6" s="78">
        <v>67</v>
      </c>
      <c r="AG6" s="78">
        <v>2082</v>
      </c>
      <c r="AH6" s="78">
        <v>5287</v>
      </c>
      <c r="AI6" s="78"/>
      <c r="AJ6" s="78" t="s">
        <v>1356</v>
      </c>
      <c r="AK6" s="78" t="s">
        <v>1525</v>
      </c>
      <c r="AL6" s="78"/>
      <c r="AM6" s="78"/>
      <c r="AN6" s="80">
        <v>39817.695023148146</v>
      </c>
      <c r="AO6" s="83" t="s">
        <v>1762</v>
      </c>
      <c r="AP6" s="78" t="b">
        <v>0</v>
      </c>
      <c r="AQ6" s="78" t="b">
        <v>0</v>
      </c>
      <c r="AR6" s="78" t="b">
        <v>1</v>
      </c>
      <c r="AS6" s="78" t="s">
        <v>1115</v>
      </c>
      <c r="AT6" s="78">
        <v>4</v>
      </c>
      <c r="AU6" s="83" t="s">
        <v>1914</v>
      </c>
      <c r="AV6" s="78" t="b">
        <v>0</v>
      </c>
      <c r="AW6" s="78" t="s">
        <v>2000</v>
      </c>
      <c r="AX6" s="83" t="s">
        <v>2004</v>
      </c>
      <c r="AY6" s="78" t="s">
        <v>66</v>
      </c>
      <c r="AZ6" s="78" t="str">
        <f>REPLACE(INDEX(GroupVertices[Group],MATCH(Vertices[[#This Row],[Vertex]],GroupVertices[Vertex],0)),1,1,"")</f>
        <v>15</v>
      </c>
      <c r="BA6" s="48"/>
      <c r="BB6" s="48"/>
      <c r="BC6" s="48"/>
      <c r="BD6" s="48"/>
      <c r="BE6" s="48"/>
      <c r="BF6" s="48"/>
      <c r="BG6" s="120" t="s">
        <v>2845</v>
      </c>
      <c r="BH6" s="120" t="s">
        <v>2845</v>
      </c>
      <c r="BI6" s="120" t="s">
        <v>2937</v>
      </c>
      <c r="BJ6" s="120" t="s">
        <v>2937</v>
      </c>
      <c r="BK6" s="120">
        <v>0</v>
      </c>
      <c r="BL6" s="123">
        <v>0</v>
      </c>
      <c r="BM6" s="120">
        <v>0</v>
      </c>
      <c r="BN6" s="123">
        <v>0</v>
      </c>
      <c r="BO6" s="120">
        <v>0</v>
      </c>
      <c r="BP6" s="123">
        <v>0</v>
      </c>
      <c r="BQ6" s="120">
        <v>23</v>
      </c>
      <c r="BR6" s="123">
        <v>100</v>
      </c>
      <c r="BS6" s="120">
        <v>23</v>
      </c>
      <c r="BT6" s="2"/>
      <c r="BU6" s="3"/>
      <c r="BV6" s="3"/>
      <c r="BW6" s="3"/>
      <c r="BX6" s="3"/>
    </row>
    <row r="7" spans="1:76" ht="15">
      <c r="A7" s="64" t="s">
        <v>216</v>
      </c>
      <c r="B7" s="65"/>
      <c r="C7" s="65" t="s">
        <v>64</v>
      </c>
      <c r="D7" s="66">
        <v>163.32194235659986</v>
      </c>
      <c r="E7" s="68"/>
      <c r="F7" s="100" t="s">
        <v>668</v>
      </c>
      <c r="G7" s="65"/>
      <c r="H7" s="69" t="s">
        <v>216</v>
      </c>
      <c r="I7" s="70"/>
      <c r="J7" s="70"/>
      <c r="K7" s="69" t="s">
        <v>2184</v>
      </c>
      <c r="L7" s="73">
        <v>1</v>
      </c>
      <c r="M7" s="74">
        <v>6477.5849609375</v>
      </c>
      <c r="N7" s="74">
        <v>1666.500244140625</v>
      </c>
      <c r="O7" s="75"/>
      <c r="P7" s="76"/>
      <c r="Q7" s="76"/>
      <c r="R7" s="86"/>
      <c r="S7" s="48">
        <v>0</v>
      </c>
      <c r="T7" s="48">
        <v>1</v>
      </c>
      <c r="U7" s="49">
        <v>0</v>
      </c>
      <c r="V7" s="49">
        <v>0.333333</v>
      </c>
      <c r="W7" s="49">
        <v>0</v>
      </c>
      <c r="X7" s="49">
        <v>0.638296</v>
      </c>
      <c r="Y7" s="49">
        <v>0</v>
      </c>
      <c r="Z7" s="49">
        <v>0</v>
      </c>
      <c r="AA7" s="71">
        <v>7</v>
      </c>
      <c r="AB7" s="71"/>
      <c r="AC7" s="72"/>
      <c r="AD7" s="78" t="s">
        <v>1180</v>
      </c>
      <c r="AE7" s="78">
        <v>527</v>
      </c>
      <c r="AF7" s="78">
        <v>1366</v>
      </c>
      <c r="AG7" s="78">
        <v>9514</v>
      </c>
      <c r="AH7" s="78">
        <v>67</v>
      </c>
      <c r="AI7" s="78"/>
      <c r="AJ7" s="78" t="s">
        <v>1357</v>
      </c>
      <c r="AK7" s="78" t="s">
        <v>1526</v>
      </c>
      <c r="AL7" s="83" t="s">
        <v>1645</v>
      </c>
      <c r="AM7" s="78"/>
      <c r="AN7" s="80">
        <v>40136.22740740741</v>
      </c>
      <c r="AO7" s="83" t="s">
        <v>1763</v>
      </c>
      <c r="AP7" s="78" t="b">
        <v>0</v>
      </c>
      <c r="AQ7" s="78" t="b">
        <v>0</v>
      </c>
      <c r="AR7" s="78" t="b">
        <v>1</v>
      </c>
      <c r="AS7" s="78" t="s">
        <v>1115</v>
      </c>
      <c r="AT7" s="78">
        <v>85</v>
      </c>
      <c r="AU7" s="83" t="s">
        <v>1913</v>
      </c>
      <c r="AV7" s="78" t="b">
        <v>0</v>
      </c>
      <c r="AW7" s="78" t="s">
        <v>2000</v>
      </c>
      <c r="AX7" s="83" t="s">
        <v>2005</v>
      </c>
      <c r="AY7" s="78" t="s">
        <v>66</v>
      </c>
      <c r="AZ7" s="78" t="str">
        <f>REPLACE(INDEX(GroupVertices[Group],MATCH(Vertices[[#This Row],[Vertex]],GroupVertices[Vertex],0)),1,1,"")</f>
        <v>21</v>
      </c>
      <c r="BA7" s="48"/>
      <c r="BB7" s="48"/>
      <c r="BC7" s="48"/>
      <c r="BD7" s="48"/>
      <c r="BE7" s="48"/>
      <c r="BF7" s="48"/>
      <c r="BG7" s="120" t="s">
        <v>2846</v>
      </c>
      <c r="BH7" s="120" t="s">
        <v>2846</v>
      </c>
      <c r="BI7" s="120" t="s">
        <v>2938</v>
      </c>
      <c r="BJ7" s="120" t="s">
        <v>2938</v>
      </c>
      <c r="BK7" s="120">
        <v>0</v>
      </c>
      <c r="BL7" s="123">
        <v>0</v>
      </c>
      <c r="BM7" s="120">
        <v>0</v>
      </c>
      <c r="BN7" s="123">
        <v>0</v>
      </c>
      <c r="BO7" s="120">
        <v>0</v>
      </c>
      <c r="BP7" s="123">
        <v>0</v>
      </c>
      <c r="BQ7" s="120">
        <v>23</v>
      </c>
      <c r="BR7" s="123">
        <v>100</v>
      </c>
      <c r="BS7" s="120">
        <v>23</v>
      </c>
      <c r="BT7" s="2"/>
      <c r="BU7" s="3"/>
      <c r="BV7" s="3"/>
      <c r="BW7" s="3"/>
      <c r="BX7" s="3"/>
    </row>
    <row r="8" spans="1:76" ht="15">
      <c r="A8" s="64" t="s">
        <v>217</v>
      </c>
      <c r="B8" s="65"/>
      <c r="C8" s="65" t="s">
        <v>64</v>
      </c>
      <c r="D8" s="66">
        <v>162.25489064500422</v>
      </c>
      <c r="E8" s="68"/>
      <c r="F8" s="100" t="s">
        <v>669</v>
      </c>
      <c r="G8" s="65"/>
      <c r="H8" s="69" t="s">
        <v>217</v>
      </c>
      <c r="I8" s="70"/>
      <c r="J8" s="70"/>
      <c r="K8" s="69" t="s">
        <v>2185</v>
      </c>
      <c r="L8" s="73">
        <v>80.8774967774667</v>
      </c>
      <c r="M8" s="74">
        <v>6477.5849609375</v>
      </c>
      <c r="N8" s="74">
        <v>615.6244506835938</v>
      </c>
      <c r="O8" s="75"/>
      <c r="P8" s="76"/>
      <c r="Q8" s="76"/>
      <c r="R8" s="86"/>
      <c r="S8" s="48">
        <v>3</v>
      </c>
      <c r="T8" s="48">
        <v>1</v>
      </c>
      <c r="U8" s="49">
        <v>2</v>
      </c>
      <c r="V8" s="49">
        <v>0.5</v>
      </c>
      <c r="W8" s="49">
        <v>0</v>
      </c>
      <c r="X8" s="49">
        <v>1.723399</v>
      </c>
      <c r="Y8" s="49">
        <v>0</v>
      </c>
      <c r="Z8" s="49">
        <v>0</v>
      </c>
      <c r="AA8" s="71">
        <v>8</v>
      </c>
      <c r="AB8" s="71"/>
      <c r="AC8" s="72"/>
      <c r="AD8" s="78" t="s">
        <v>1181</v>
      </c>
      <c r="AE8" s="78">
        <v>81</v>
      </c>
      <c r="AF8" s="78">
        <v>265</v>
      </c>
      <c r="AG8" s="78">
        <v>1340</v>
      </c>
      <c r="AH8" s="78">
        <v>12</v>
      </c>
      <c r="AI8" s="78"/>
      <c r="AJ8" s="78" t="s">
        <v>1358</v>
      </c>
      <c r="AK8" s="78" t="s">
        <v>1527</v>
      </c>
      <c r="AL8" s="83" t="s">
        <v>1646</v>
      </c>
      <c r="AM8" s="78"/>
      <c r="AN8" s="80">
        <v>42145.73688657407</v>
      </c>
      <c r="AO8" s="83" t="s">
        <v>1764</v>
      </c>
      <c r="AP8" s="78" t="b">
        <v>0</v>
      </c>
      <c r="AQ8" s="78" t="b">
        <v>0</v>
      </c>
      <c r="AR8" s="78" t="b">
        <v>0</v>
      </c>
      <c r="AS8" s="78" t="s">
        <v>1115</v>
      </c>
      <c r="AT8" s="78">
        <v>25</v>
      </c>
      <c r="AU8" s="83" t="s">
        <v>1913</v>
      </c>
      <c r="AV8" s="78" t="b">
        <v>0</v>
      </c>
      <c r="AW8" s="78" t="s">
        <v>2000</v>
      </c>
      <c r="AX8" s="83" t="s">
        <v>2006</v>
      </c>
      <c r="AY8" s="78" t="s">
        <v>66</v>
      </c>
      <c r="AZ8" s="78" t="str">
        <f>REPLACE(INDEX(GroupVertices[Group],MATCH(Vertices[[#This Row],[Vertex]],GroupVertices[Vertex],0)),1,1,"")</f>
        <v>21</v>
      </c>
      <c r="BA8" s="48" t="s">
        <v>519</v>
      </c>
      <c r="BB8" s="48" t="s">
        <v>519</v>
      </c>
      <c r="BC8" s="48" t="s">
        <v>571</v>
      </c>
      <c r="BD8" s="48" t="s">
        <v>571</v>
      </c>
      <c r="BE8" s="48"/>
      <c r="BF8" s="48"/>
      <c r="BG8" s="120" t="s">
        <v>2613</v>
      </c>
      <c r="BH8" s="120" t="s">
        <v>2613</v>
      </c>
      <c r="BI8" s="120" t="s">
        <v>2731</v>
      </c>
      <c r="BJ8" s="120" t="s">
        <v>2731</v>
      </c>
      <c r="BK8" s="120">
        <v>0</v>
      </c>
      <c r="BL8" s="123">
        <v>0</v>
      </c>
      <c r="BM8" s="120">
        <v>0</v>
      </c>
      <c r="BN8" s="123">
        <v>0</v>
      </c>
      <c r="BO8" s="120">
        <v>0</v>
      </c>
      <c r="BP8" s="123">
        <v>0</v>
      </c>
      <c r="BQ8" s="120">
        <v>22</v>
      </c>
      <c r="BR8" s="123">
        <v>100</v>
      </c>
      <c r="BS8" s="120">
        <v>22</v>
      </c>
      <c r="BT8" s="2"/>
      <c r="BU8" s="3"/>
      <c r="BV8" s="3"/>
      <c r="BW8" s="3"/>
      <c r="BX8" s="3"/>
    </row>
    <row r="9" spans="1:76" ht="15">
      <c r="A9" s="64" t="s">
        <v>218</v>
      </c>
      <c r="B9" s="65"/>
      <c r="C9" s="65" t="s">
        <v>64</v>
      </c>
      <c r="D9" s="66">
        <v>162.48167547744146</v>
      </c>
      <c r="E9" s="68"/>
      <c r="F9" s="100" t="s">
        <v>670</v>
      </c>
      <c r="G9" s="65"/>
      <c r="H9" s="69" t="s">
        <v>218</v>
      </c>
      <c r="I9" s="70"/>
      <c r="J9" s="70"/>
      <c r="K9" s="69" t="s">
        <v>2186</v>
      </c>
      <c r="L9" s="73">
        <v>1</v>
      </c>
      <c r="M9" s="74">
        <v>6477.5849609375</v>
      </c>
      <c r="N9" s="74">
        <v>1141.0623779296875</v>
      </c>
      <c r="O9" s="75"/>
      <c r="P9" s="76"/>
      <c r="Q9" s="76"/>
      <c r="R9" s="86"/>
      <c r="S9" s="48">
        <v>0</v>
      </c>
      <c r="T9" s="48">
        <v>1</v>
      </c>
      <c r="U9" s="49">
        <v>0</v>
      </c>
      <c r="V9" s="49">
        <v>0.333333</v>
      </c>
      <c r="W9" s="49">
        <v>0</v>
      </c>
      <c r="X9" s="49">
        <v>0.638296</v>
      </c>
      <c r="Y9" s="49">
        <v>0</v>
      </c>
      <c r="Z9" s="49">
        <v>0</v>
      </c>
      <c r="AA9" s="71">
        <v>9</v>
      </c>
      <c r="AB9" s="71"/>
      <c r="AC9" s="72"/>
      <c r="AD9" s="78" t="s">
        <v>1182</v>
      </c>
      <c r="AE9" s="78">
        <v>258</v>
      </c>
      <c r="AF9" s="78">
        <v>499</v>
      </c>
      <c r="AG9" s="78">
        <v>1492</v>
      </c>
      <c r="AH9" s="78">
        <v>24</v>
      </c>
      <c r="AI9" s="78"/>
      <c r="AJ9" s="78" t="s">
        <v>1359</v>
      </c>
      <c r="AK9" s="78" t="s">
        <v>1528</v>
      </c>
      <c r="AL9" s="83" t="s">
        <v>1647</v>
      </c>
      <c r="AM9" s="78"/>
      <c r="AN9" s="80">
        <v>42013.7534375</v>
      </c>
      <c r="AO9" s="83" t="s">
        <v>1765</v>
      </c>
      <c r="AP9" s="78" t="b">
        <v>0</v>
      </c>
      <c r="AQ9" s="78" t="b">
        <v>0</v>
      </c>
      <c r="AR9" s="78" t="b">
        <v>0</v>
      </c>
      <c r="AS9" s="78" t="s">
        <v>1115</v>
      </c>
      <c r="AT9" s="78">
        <v>32</v>
      </c>
      <c r="AU9" s="83" t="s">
        <v>1915</v>
      </c>
      <c r="AV9" s="78" t="b">
        <v>0</v>
      </c>
      <c r="AW9" s="78" t="s">
        <v>2000</v>
      </c>
      <c r="AX9" s="83" t="s">
        <v>2007</v>
      </c>
      <c r="AY9" s="78" t="s">
        <v>66</v>
      </c>
      <c r="AZ9" s="78" t="str">
        <f>REPLACE(INDEX(GroupVertices[Group],MATCH(Vertices[[#This Row],[Vertex]],GroupVertices[Vertex],0)),1,1,"")</f>
        <v>21</v>
      </c>
      <c r="BA9" s="48"/>
      <c r="BB9" s="48"/>
      <c r="BC9" s="48"/>
      <c r="BD9" s="48"/>
      <c r="BE9" s="48"/>
      <c r="BF9" s="48"/>
      <c r="BG9" s="120" t="s">
        <v>2846</v>
      </c>
      <c r="BH9" s="120" t="s">
        <v>2846</v>
      </c>
      <c r="BI9" s="120" t="s">
        <v>2938</v>
      </c>
      <c r="BJ9" s="120" t="s">
        <v>2938</v>
      </c>
      <c r="BK9" s="120">
        <v>0</v>
      </c>
      <c r="BL9" s="123">
        <v>0</v>
      </c>
      <c r="BM9" s="120">
        <v>0</v>
      </c>
      <c r="BN9" s="123">
        <v>0</v>
      </c>
      <c r="BO9" s="120">
        <v>0</v>
      </c>
      <c r="BP9" s="123">
        <v>0</v>
      </c>
      <c r="BQ9" s="120">
        <v>23</v>
      </c>
      <c r="BR9" s="123">
        <v>100</v>
      </c>
      <c r="BS9" s="120">
        <v>23</v>
      </c>
      <c r="BT9" s="2"/>
      <c r="BU9" s="3"/>
      <c r="BV9" s="3"/>
      <c r="BW9" s="3"/>
      <c r="BX9" s="3"/>
    </row>
    <row r="10" spans="1:76" ht="15">
      <c r="A10" s="64" t="s">
        <v>219</v>
      </c>
      <c r="B10" s="65"/>
      <c r="C10" s="65" t="s">
        <v>64</v>
      </c>
      <c r="D10" s="66">
        <v>162.66387867615168</v>
      </c>
      <c r="E10" s="68"/>
      <c r="F10" s="100" t="s">
        <v>671</v>
      </c>
      <c r="G10" s="65"/>
      <c r="H10" s="69" t="s">
        <v>219</v>
      </c>
      <c r="I10" s="70"/>
      <c r="J10" s="70"/>
      <c r="K10" s="69" t="s">
        <v>2187</v>
      </c>
      <c r="L10" s="73">
        <v>1</v>
      </c>
      <c r="M10" s="74">
        <v>912.8391723632812</v>
      </c>
      <c r="N10" s="74">
        <v>5774.21240234375</v>
      </c>
      <c r="O10" s="75"/>
      <c r="P10" s="76"/>
      <c r="Q10" s="76"/>
      <c r="R10" s="86"/>
      <c r="S10" s="48">
        <v>1</v>
      </c>
      <c r="T10" s="48">
        <v>1</v>
      </c>
      <c r="U10" s="49">
        <v>0</v>
      </c>
      <c r="V10" s="49">
        <v>0</v>
      </c>
      <c r="W10" s="49">
        <v>0</v>
      </c>
      <c r="X10" s="49">
        <v>0.999997</v>
      </c>
      <c r="Y10" s="49">
        <v>0</v>
      </c>
      <c r="Z10" s="49" t="s">
        <v>3310</v>
      </c>
      <c r="AA10" s="71">
        <v>10</v>
      </c>
      <c r="AB10" s="71"/>
      <c r="AC10" s="72"/>
      <c r="AD10" s="78" t="s">
        <v>1183</v>
      </c>
      <c r="AE10" s="78">
        <v>931</v>
      </c>
      <c r="AF10" s="78">
        <v>687</v>
      </c>
      <c r="AG10" s="78">
        <v>42511</v>
      </c>
      <c r="AH10" s="78">
        <v>3245</v>
      </c>
      <c r="AI10" s="78"/>
      <c r="AJ10" s="78" t="s">
        <v>1360</v>
      </c>
      <c r="AK10" s="78"/>
      <c r="AL10" s="78"/>
      <c r="AM10" s="78"/>
      <c r="AN10" s="80">
        <v>40479.14971064815</v>
      </c>
      <c r="AO10" s="83" t="s">
        <v>1766</v>
      </c>
      <c r="AP10" s="78" t="b">
        <v>0</v>
      </c>
      <c r="AQ10" s="78" t="b">
        <v>0</v>
      </c>
      <c r="AR10" s="78" t="b">
        <v>1</v>
      </c>
      <c r="AS10" s="78" t="s">
        <v>1115</v>
      </c>
      <c r="AT10" s="78">
        <v>25</v>
      </c>
      <c r="AU10" s="83" t="s">
        <v>1913</v>
      </c>
      <c r="AV10" s="78" t="b">
        <v>0</v>
      </c>
      <c r="AW10" s="78" t="s">
        <v>2000</v>
      </c>
      <c r="AX10" s="83" t="s">
        <v>2008</v>
      </c>
      <c r="AY10" s="78" t="s">
        <v>66</v>
      </c>
      <c r="AZ10" s="78" t="str">
        <f>REPLACE(INDEX(GroupVertices[Group],MATCH(Vertices[[#This Row],[Vertex]],GroupVertices[Vertex],0)),1,1,"")</f>
        <v>1</v>
      </c>
      <c r="BA10" s="48"/>
      <c r="BB10" s="48"/>
      <c r="BC10" s="48"/>
      <c r="BD10" s="48"/>
      <c r="BE10" s="48" t="s">
        <v>610</v>
      </c>
      <c r="BF10" s="48" t="s">
        <v>610</v>
      </c>
      <c r="BG10" s="120" t="s">
        <v>2847</v>
      </c>
      <c r="BH10" s="120" t="s">
        <v>2847</v>
      </c>
      <c r="BI10" s="120" t="s">
        <v>2939</v>
      </c>
      <c r="BJ10" s="120" t="s">
        <v>2939</v>
      </c>
      <c r="BK10" s="120">
        <v>0</v>
      </c>
      <c r="BL10" s="123">
        <v>0</v>
      </c>
      <c r="BM10" s="120">
        <v>0</v>
      </c>
      <c r="BN10" s="123">
        <v>0</v>
      </c>
      <c r="BO10" s="120">
        <v>0</v>
      </c>
      <c r="BP10" s="123">
        <v>0</v>
      </c>
      <c r="BQ10" s="120">
        <v>7</v>
      </c>
      <c r="BR10" s="123">
        <v>100</v>
      </c>
      <c r="BS10" s="120">
        <v>7</v>
      </c>
      <c r="BT10" s="2"/>
      <c r="BU10" s="3"/>
      <c r="BV10" s="3"/>
      <c r="BW10" s="3"/>
      <c r="BX10" s="3"/>
    </row>
    <row r="11" spans="1:76" ht="15">
      <c r="A11" s="64" t="s">
        <v>220</v>
      </c>
      <c r="B11" s="65"/>
      <c r="C11" s="65" t="s">
        <v>64</v>
      </c>
      <c r="D11" s="66">
        <v>162.44678550322033</v>
      </c>
      <c r="E11" s="68"/>
      <c r="F11" s="100" t="s">
        <v>672</v>
      </c>
      <c r="G11" s="65"/>
      <c r="H11" s="69" t="s">
        <v>220</v>
      </c>
      <c r="I11" s="70"/>
      <c r="J11" s="70"/>
      <c r="K11" s="69" t="s">
        <v>2188</v>
      </c>
      <c r="L11" s="73">
        <v>1</v>
      </c>
      <c r="M11" s="74">
        <v>434.22125244140625</v>
      </c>
      <c r="N11" s="74">
        <v>5774.21240234375</v>
      </c>
      <c r="O11" s="75"/>
      <c r="P11" s="76"/>
      <c r="Q11" s="76"/>
      <c r="R11" s="86"/>
      <c r="S11" s="48">
        <v>1</v>
      </c>
      <c r="T11" s="48">
        <v>1</v>
      </c>
      <c r="U11" s="49">
        <v>0</v>
      </c>
      <c r="V11" s="49">
        <v>0</v>
      </c>
      <c r="W11" s="49">
        <v>0</v>
      </c>
      <c r="X11" s="49">
        <v>0.999997</v>
      </c>
      <c r="Y11" s="49">
        <v>0</v>
      </c>
      <c r="Z11" s="49" t="s">
        <v>3310</v>
      </c>
      <c r="AA11" s="71">
        <v>11</v>
      </c>
      <c r="AB11" s="71"/>
      <c r="AC11" s="72"/>
      <c r="AD11" s="78" t="s">
        <v>220</v>
      </c>
      <c r="AE11" s="78">
        <v>4988</v>
      </c>
      <c r="AF11" s="78">
        <v>463</v>
      </c>
      <c r="AG11" s="78">
        <v>7369</v>
      </c>
      <c r="AH11" s="78">
        <v>9718</v>
      </c>
      <c r="AI11" s="78"/>
      <c r="AJ11" s="78" t="s">
        <v>1361</v>
      </c>
      <c r="AK11" s="78" t="s">
        <v>1529</v>
      </c>
      <c r="AL11" s="83" t="s">
        <v>1648</v>
      </c>
      <c r="AM11" s="78"/>
      <c r="AN11" s="80">
        <v>39578.17481481482</v>
      </c>
      <c r="AO11" s="78"/>
      <c r="AP11" s="78" t="b">
        <v>1</v>
      </c>
      <c r="AQ11" s="78" t="b">
        <v>0</v>
      </c>
      <c r="AR11" s="78" t="b">
        <v>1</v>
      </c>
      <c r="AS11" s="78" t="s">
        <v>1115</v>
      </c>
      <c r="AT11" s="78">
        <v>0</v>
      </c>
      <c r="AU11" s="83" t="s">
        <v>1913</v>
      </c>
      <c r="AV11" s="78" t="b">
        <v>0</v>
      </c>
      <c r="AW11" s="78" t="s">
        <v>2000</v>
      </c>
      <c r="AX11" s="83" t="s">
        <v>2009</v>
      </c>
      <c r="AY11" s="78" t="s">
        <v>66</v>
      </c>
      <c r="AZ11" s="78" t="str">
        <f>REPLACE(INDEX(GroupVertices[Group],MATCH(Vertices[[#This Row],[Vertex]],GroupVertices[Vertex],0)),1,1,"")</f>
        <v>1</v>
      </c>
      <c r="BA11" s="48" t="s">
        <v>520</v>
      </c>
      <c r="BB11" s="48" t="s">
        <v>520</v>
      </c>
      <c r="BC11" s="48" t="s">
        <v>572</v>
      </c>
      <c r="BD11" s="48" t="s">
        <v>572</v>
      </c>
      <c r="BE11" s="48"/>
      <c r="BF11" s="48"/>
      <c r="BG11" s="120" t="s">
        <v>2848</v>
      </c>
      <c r="BH11" s="120" t="s">
        <v>2848</v>
      </c>
      <c r="BI11" s="120" t="s">
        <v>2940</v>
      </c>
      <c r="BJ11" s="120" t="s">
        <v>2940</v>
      </c>
      <c r="BK11" s="120">
        <v>1</v>
      </c>
      <c r="BL11" s="123">
        <v>8.333333333333334</v>
      </c>
      <c r="BM11" s="120">
        <v>0</v>
      </c>
      <c r="BN11" s="123">
        <v>0</v>
      </c>
      <c r="BO11" s="120">
        <v>0</v>
      </c>
      <c r="BP11" s="123">
        <v>0</v>
      </c>
      <c r="BQ11" s="120">
        <v>11</v>
      </c>
      <c r="BR11" s="123">
        <v>91.66666666666667</v>
      </c>
      <c r="BS11" s="120">
        <v>12</v>
      </c>
      <c r="BT11" s="2"/>
      <c r="BU11" s="3"/>
      <c r="BV11" s="3"/>
      <c r="BW11" s="3"/>
      <c r="BX11" s="3"/>
    </row>
    <row r="12" spans="1:76" ht="15">
      <c r="A12" s="64" t="s">
        <v>221</v>
      </c>
      <c r="B12" s="65"/>
      <c r="C12" s="65" t="s">
        <v>64</v>
      </c>
      <c r="D12" s="66">
        <v>162.08044077389866</v>
      </c>
      <c r="E12" s="68"/>
      <c r="F12" s="100" t="s">
        <v>673</v>
      </c>
      <c r="G12" s="65"/>
      <c r="H12" s="69" t="s">
        <v>221</v>
      </c>
      <c r="I12" s="70"/>
      <c r="J12" s="70"/>
      <c r="K12" s="69" t="s">
        <v>2189</v>
      </c>
      <c r="L12" s="73">
        <v>1</v>
      </c>
      <c r="M12" s="74">
        <v>1870.0750732421875</v>
      </c>
      <c r="N12" s="74">
        <v>5774.21240234375</v>
      </c>
      <c r="O12" s="75"/>
      <c r="P12" s="76"/>
      <c r="Q12" s="76"/>
      <c r="R12" s="86"/>
      <c r="S12" s="48">
        <v>1</v>
      </c>
      <c r="T12" s="48">
        <v>1</v>
      </c>
      <c r="U12" s="49">
        <v>0</v>
      </c>
      <c r="V12" s="49">
        <v>0</v>
      </c>
      <c r="W12" s="49">
        <v>0</v>
      </c>
      <c r="X12" s="49">
        <v>0.999997</v>
      </c>
      <c r="Y12" s="49">
        <v>0</v>
      </c>
      <c r="Z12" s="49" t="s">
        <v>3310</v>
      </c>
      <c r="AA12" s="71">
        <v>12</v>
      </c>
      <c r="AB12" s="71"/>
      <c r="AC12" s="72"/>
      <c r="AD12" s="78" t="s">
        <v>1184</v>
      </c>
      <c r="AE12" s="78">
        <v>291</v>
      </c>
      <c r="AF12" s="78">
        <v>85</v>
      </c>
      <c r="AG12" s="78">
        <v>2763</v>
      </c>
      <c r="AH12" s="78">
        <v>713</v>
      </c>
      <c r="AI12" s="78"/>
      <c r="AJ12" s="78" t="s">
        <v>1362</v>
      </c>
      <c r="AK12" s="78" t="s">
        <v>1530</v>
      </c>
      <c r="AL12" s="83" t="s">
        <v>1649</v>
      </c>
      <c r="AM12" s="78"/>
      <c r="AN12" s="80">
        <v>40636.796851851854</v>
      </c>
      <c r="AO12" s="83" t="s">
        <v>1767</v>
      </c>
      <c r="AP12" s="78" t="b">
        <v>0</v>
      </c>
      <c r="AQ12" s="78" t="b">
        <v>0</v>
      </c>
      <c r="AR12" s="78" t="b">
        <v>1</v>
      </c>
      <c r="AS12" s="78" t="s">
        <v>1115</v>
      </c>
      <c r="AT12" s="78">
        <v>6</v>
      </c>
      <c r="AU12" s="83" t="s">
        <v>1916</v>
      </c>
      <c r="AV12" s="78" t="b">
        <v>0</v>
      </c>
      <c r="AW12" s="78" t="s">
        <v>2000</v>
      </c>
      <c r="AX12" s="83" t="s">
        <v>2010</v>
      </c>
      <c r="AY12" s="78" t="s">
        <v>66</v>
      </c>
      <c r="AZ12" s="78" t="str">
        <f>REPLACE(INDEX(GroupVertices[Group],MATCH(Vertices[[#This Row],[Vertex]],GroupVertices[Vertex],0)),1,1,"")</f>
        <v>1</v>
      </c>
      <c r="BA12" s="48" t="s">
        <v>521</v>
      </c>
      <c r="BB12" s="48" t="s">
        <v>521</v>
      </c>
      <c r="BC12" s="48" t="s">
        <v>571</v>
      </c>
      <c r="BD12" s="48" t="s">
        <v>571</v>
      </c>
      <c r="BE12" s="48"/>
      <c r="BF12" s="48"/>
      <c r="BG12" s="120" t="s">
        <v>2849</v>
      </c>
      <c r="BH12" s="120" t="s">
        <v>2849</v>
      </c>
      <c r="BI12" s="120" t="s">
        <v>2941</v>
      </c>
      <c r="BJ12" s="120" t="s">
        <v>2941</v>
      </c>
      <c r="BK12" s="120">
        <v>0</v>
      </c>
      <c r="BL12" s="123">
        <v>0</v>
      </c>
      <c r="BM12" s="120">
        <v>0</v>
      </c>
      <c r="BN12" s="123">
        <v>0</v>
      </c>
      <c r="BO12" s="120">
        <v>0</v>
      </c>
      <c r="BP12" s="123">
        <v>0</v>
      </c>
      <c r="BQ12" s="120">
        <v>14</v>
      </c>
      <c r="BR12" s="123">
        <v>100</v>
      </c>
      <c r="BS12" s="120">
        <v>14</v>
      </c>
      <c r="BT12" s="2"/>
      <c r="BU12" s="3"/>
      <c r="BV12" s="3"/>
      <c r="BW12" s="3"/>
      <c r="BX12" s="3"/>
    </row>
    <row r="13" spans="1:76" ht="15">
      <c r="A13" s="64" t="s">
        <v>222</v>
      </c>
      <c r="B13" s="65"/>
      <c r="C13" s="65" t="s">
        <v>64</v>
      </c>
      <c r="D13" s="66">
        <v>164.51595480772232</v>
      </c>
      <c r="E13" s="68"/>
      <c r="F13" s="100" t="s">
        <v>674</v>
      </c>
      <c r="G13" s="65"/>
      <c r="H13" s="69" t="s">
        <v>222</v>
      </c>
      <c r="I13" s="70"/>
      <c r="J13" s="70"/>
      <c r="K13" s="69" t="s">
        <v>2190</v>
      </c>
      <c r="L13" s="73">
        <v>1</v>
      </c>
      <c r="M13" s="74">
        <v>8017.3916015625</v>
      </c>
      <c r="N13" s="74">
        <v>3949.60498046875</v>
      </c>
      <c r="O13" s="75"/>
      <c r="P13" s="76"/>
      <c r="Q13" s="76"/>
      <c r="R13" s="86"/>
      <c r="S13" s="48">
        <v>1</v>
      </c>
      <c r="T13" s="48">
        <v>1</v>
      </c>
      <c r="U13" s="49">
        <v>0</v>
      </c>
      <c r="V13" s="49">
        <v>1</v>
      </c>
      <c r="W13" s="49">
        <v>0</v>
      </c>
      <c r="X13" s="49">
        <v>0.999997</v>
      </c>
      <c r="Y13" s="49">
        <v>0</v>
      </c>
      <c r="Z13" s="49">
        <v>1</v>
      </c>
      <c r="AA13" s="71">
        <v>13</v>
      </c>
      <c r="AB13" s="71"/>
      <c r="AC13" s="72"/>
      <c r="AD13" s="78" t="s">
        <v>1185</v>
      </c>
      <c r="AE13" s="78">
        <v>3640</v>
      </c>
      <c r="AF13" s="78">
        <v>2598</v>
      </c>
      <c r="AG13" s="78">
        <v>16608</v>
      </c>
      <c r="AH13" s="78">
        <v>3747</v>
      </c>
      <c r="AI13" s="78"/>
      <c r="AJ13" s="78" t="s">
        <v>1363</v>
      </c>
      <c r="AK13" s="78" t="s">
        <v>1531</v>
      </c>
      <c r="AL13" s="83" t="s">
        <v>1650</v>
      </c>
      <c r="AM13" s="78"/>
      <c r="AN13" s="80">
        <v>39617.09357638889</v>
      </c>
      <c r="AO13" s="83" t="s">
        <v>1768</v>
      </c>
      <c r="AP13" s="78" t="b">
        <v>0</v>
      </c>
      <c r="AQ13" s="78" t="b">
        <v>0</v>
      </c>
      <c r="AR13" s="78" t="b">
        <v>1</v>
      </c>
      <c r="AS13" s="78" t="s">
        <v>1115</v>
      </c>
      <c r="AT13" s="78">
        <v>84</v>
      </c>
      <c r="AU13" s="83" t="s">
        <v>1915</v>
      </c>
      <c r="AV13" s="78" t="b">
        <v>0</v>
      </c>
      <c r="AW13" s="78" t="s">
        <v>2000</v>
      </c>
      <c r="AX13" s="83" t="s">
        <v>2011</v>
      </c>
      <c r="AY13" s="78" t="s">
        <v>66</v>
      </c>
      <c r="AZ13" s="78" t="str">
        <f>REPLACE(INDEX(GroupVertices[Group],MATCH(Vertices[[#This Row],[Vertex]],GroupVertices[Vertex],0)),1,1,"")</f>
        <v>33</v>
      </c>
      <c r="BA13" s="48" t="s">
        <v>522</v>
      </c>
      <c r="BB13" s="48" t="s">
        <v>522</v>
      </c>
      <c r="BC13" s="48" t="s">
        <v>573</v>
      </c>
      <c r="BD13" s="48" t="s">
        <v>573</v>
      </c>
      <c r="BE13" s="48"/>
      <c r="BF13" s="48"/>
      <c r="BG13" s="120" t="s">
        <v>2624</v>
      </c>
      <c r="BH13" s="120" t="s">
        <v>2624</v>
      </c>
      <c r="BI13" s="120" t="s">
        <v>2739</v>
      </c>
      <c r="BJ13" s="120" t="s">
        <v>2739</v>
      </c>
      <c r="BK13" s="120">
        <v>0</v>
      </c>
      <c r="BL13" s="123">
        <v>0</v>
      </c>
      <c r="BM13" s="120">
        <v>0</v>
      </c>
      <c r="BN13" s="123">
        <v>0</v>
      </c>
      <c r="BO13" s="120">
        <v>0</v>
      </c>
      <c r="BP13" s="123">
        <v>0</v>
      </c>
      <c r="BQ13" s="120">
        <v>16</v>
      </c>
      <c r="BR13" s="123">
        <v>100</v>
      </c>
      <c r="BS13" s="120">
        <v>16</v>
      </c>
      <c r="BT13" s="2"/>
      <c r="BU13" s="3"/>
      <c r="BV13" s="3"/>
      <c r="BW13" s="3"/>
      <c r="BX13" s="3"/>
    </row>
    <row r="14" spans="1:76" ht="15">
      <c r="A14" s="64" t="s">
        <v>223</v>
      </c>
      <c r="B14" s="65"/>
      <c r="C14" s="65" t="s">
        <v>64</v>
      </c>
      <c r="D14" s="66">
        <v>163.86758278678002</v>
      </c>
      <c r="E14" s="68"/>
      <c r="F14" s="100" t="s">
        <v>675</v>
      </c>
      <c r="G14" s="65"/>
      <c r="H14" s="69" t="s">
        <v>223</v>
      </c>
      <c r="I14" s="70"/>
      <c r="J14" s="70"/>
      <c r="K14" s="69" t="s">
        <v>2191</v>
      </c>
      <c r="L14" s="73">
        <v>1</v>
      </c>
      <c r="M14" s="74">
        <v>8017.3916015625</v>
      </c>
      <c r="N14" s="74">
        <v>3426.1279296875</v>
      </c>
      <c r="O14" s="75"/>
      <c r="P14" s="76"/>
      <c r="Q14" s="76"/>
      <c r="R14" s="86"/>
      <c r="S14" s="48">
        <v>1</v>
      </c>
      <c r="T14" s="48">
        <v>1</v>
      </c>
      <c r="U14" s="49">
        <v>0</v>
      </c>
      <c r="V14" s="49">
        <v>1</v>
      </c>
      <c r="W14" s="49">
        <v>0</v>
      </c>
      <c r="X14" s="49">
        <v>0.999997</v>
      </c>
      <c r="Y14" s="49">
        <v>0</v>
      </c>
      <c r="Z14" s="49">
        <v>1</v>
      </c>
      <c r="AA14" s="71">
        <v>14</v>
      </c>
      <c r="AB14" s="71"/>
      <c r="AC14" s="72"/>
      <c r="AD14" s="78" t="s">
        <v>1186</v>
      </c>
      <c r="AE14" s="78">
        <v>1452</v>
      </c>
      <c r="AF14" s="78">
        <v>1929</v>
      </c>
      <c r="AG14" s="78">
        <v>4716</v>
      </c>
      <c r="AH14" s="78">
        <v>1565</v>
      </c>
      <c r="AI14" s="78"/>
      <c r="AJ14" s="78" t="s">
        <v>1364</v>
      </c>
      <c r="AK14" s="78" t="s">
        <v>1532</v>
      </c>
      <c r="AL14" s="83" t="s">
        <v>1651</v>
      </c>
      <c r="AM14" s="78"/>
      <c r="AN14" s="80">
        <v>39876.78984953704</v>
      </c>
      <c r="AO14" s="83" t="s">
        <v>1769</v>
      </c>
      <c r="AP14" s="78" t="b">
        <v>0</v>
      </c>
      <c r="AQ14" s="78" t="b">
        <v>0</v>
      </c>
      <c r="AR14" s="78" t="b">
        <v>0</v>
      </c>
      <c r="AS14" s="78" t="s">
        <v>1115</v>
      </c>
      <c r="AT14" s="78">
        <v>99</v>
      </c>
      <c r="AU14" s="83" t="s">
        <v>1915</v>
      </c>
      <c r="AV14" s="78" t="b">
        <v>0</v>
      </c>
      <c r="AW14" s="78" t="s">
        <v>2000</v>
      </c>
      <c r="AX14" s="83" t="s">
        <v>2012</v>
      </c>
      <c r="AY14" s="78" t="s">
        <v>66</v>
      </c>
      <c r="AZ14" s="78" t="str">
        <f>REPLACE(INDEX(GroupVertices[Group],MATCH(Vertices[[#This Row],[Vertex]],GroupVertices[Vertex],0)),1,1,"")</f>
        <v>33</v>
      </c>
      <c r="BA14" s="48" t="s">
        <v>522</v>
      </c>
      <c r="BB14" s="48" t="s">
        <v>522</v>
      </c>
      <c r="BC14" s="48" t="s">
        <v>573</v>
      </c>
      <c r="BD14" s="48" t="s">
        <v>573</v>
      </c>
      <c r="BE14" s="48"/>
      <c r="BF14" s="48"/>
      <c r="BG14" s="120" t="s">
        <v>2850</v>
      </c>
      <c r="BH14" s="120" t="s">
        <v>2850</v>
      </c>
      <c r="BI14" s="120" t="s">
        <v>2942</v>
      </c>
      <c r="BJ14" s="120" t="s">
        <v>2942</v>
      </c>
      <c r="BK14" s="120">
        <v>0</v>
      </c>
      <c r="BL14" s="123">
        <v>0</v>
      </c>
      <c r="BM14" s="120">
        <v>0</v>
      </c>
      <c r="BN14" s="123">
        <v>0</v>
      </c>
      <c r="BO14" s="120">
        <v>0</v>
      </c>
      <c r="BP14" s="123">
        <v>0</v>
      </c>
      <c r="BQ14" s="120">
        <v>18</v>
      </c>
      <c r="BR14" s="123">
        <v>100</v>
      </c>
      <c r="BS14" s="120">
        <v>18</v>
      </c>
      <c r="BT14" s="2"/>
      <c r="BU14" s="3"/>
      <c r="BV14" s="3"/>
      <c r="BW14" s="3"/>
      <c r="BX14" s="3"/>
    </row>
    <row r="15" spans="1:76" ht="15">
      <c r="A15" s="64" t="s">
        <v>224</v>
      </c>
      <c r="B15" s="65"/>
      <c r="C15" s="65" t="s">
        <v>64</v>
      </c>
      <c r="D15" s="66">
        <v>162.28881145327475</v>
      </c>
      <c r="E15" s="68"/>
      <c r="F15" s="100" t="s">
        <v>676</v>
      </c>
      <c r="G15" s="65"/>
      <c r="H15" s="69" t="s">
        <v>224</v>
      </c>
      <c r="I15" s="70"/>
      <c r="J15" s="70"/>
      <c r="K15" s="69" t="s">
        <v>2192</v>
      </c>
      <c r="L15" s="73">
        <v>1</v>
      </c>
      <c r="M15" s="74">
        <v>1792.642333984375</v>
      </c>
      <c r="N15" s="74">
        <v>3270.26123046875</v>
      </c>
      <c r="O15" s="75"/>
      <c r="P15" s="76"/>
      <c r="Q15" s="76"/>
      <c r="R15" s="86"/>
      <c r="S15" s="48">
        <v>0</v>
      </c>
      <c r="T15" s="48">
        <v>1</v>
      </c>
      <c r="U15" s="49">
        <v>0</v>
      </c>
      <c r="V15" s="49">
        <v>0.027027</v>
      </c>
      <c r="W15" s="49">
        <v>0.029529</v>
      </c>
      <c r="X15" s="49">
        <v>0.395028</v>
      </c>
      <c r="Y15" s="49">
        <v>0</v>
      </c>
      <c r="Z15" s="49">
        <v>0</v>
      </c>
      <c r="AA15" s="71">
        <v>15</v>
      </c>
      <c r="AB15" s="71"/>
      <c r="AC15" s="72"/>
      <c r="AD15" s="78" t="s">
        <v>1187</v>
      </c>
      <c r="AE15" s="78">
        <v>516</v>
      </c>
      <c r="AF15" s="78">
        <v>300</v>
      </c>
      <c r="AG15" s="78">
        <v>2128</v>
      </c>
      <c r="AH15" s="78">
        <v>2640</v>
      </c>
      <c r="AI15" s="78"/>
      <c r="AJ15" s="78" t="s">
        <v>1365</v>
      </c>
      <c r="AK15" s="78" t="s">
        <v>1533</v>
      </c>
      <c r="AL15" s="78"/>
      <c r="AM15" s="78"/>
      <c r="AN15" s="80">
        <v>40365.88585648148</v>
      </c>
      <c r="AO15" s="83" t="s">
        <v>1770</v>
      </c>
      <c r="AP15" s="78" t="b">
        <v>0</v>
      </c>
      <c r="AQ15" s="78" t="b">
        <v>0</v>
      </c>
      <c r="AR15" s="78" t="b">
        <v>0</v>
      </c>
      <c r="AS15" s="78" t="s">
        <v>1115</v>
      </c>
      <c r="AT15" s="78">
        <v>4</v>
      </c>
      <c r="AU15" s="83" t="s">
        <v>1916</v>
      </c>
      <c r="AV15" s="78" t="b">
        <v>0</v>
      </c>
      <c r="AW15" s="78" t="s">
        <v>2000</v>
      </c>
      <c r="AX15" s="83" t="s">
        <v>2013</v>
      </c>
      <c r="AY15" s="78" t="s">
        <v>66</v>
      </c>
      <c r="AZ15" s="78" t="str">
        <f>REPLACE(INDEX(GroupVertices[Group],MATCH(Vertices[[#This Row],[Vertex]],GroupVertices[Vertex],0)),1,1,"")</f>
        <v>2</v>
      </c>
      <c r="BA15" s="48"/>
      <c r="BB15" s="48"/>
      <c r="BC15" s="48"/>
      <c r="BD15" s="48"/>
      <c r="BE15" s="48"/>
      <c r="BF15" s="48"/>
      <c r="BG15" s="120" t="s">
        <v>2851</v>
      </c>
      <c r="BH15" s="120" t="s">
        <v>2851</v>
      </c>
      <c r="BI15" s="120" t="s">
        <v>2943</v>
      </c>
      <c r="BJ15" s="120" t="s">
        <v>2943</v>
      </c>
      <c r="BK15" s="120">
        <v>1</v>
      </c>
      <c r="BL15" s="123">
        <v>5</v>
      </c>
      <c r="BM15" s="120">
        <v>0</v>
      </c>
      <c r="BN15" s="123">
        <v>0</v>
      </c>
      <c r="BO15" s="120">
        <v>0</v>
      </c>
      <c r="BP15" s="123">
        <v>0</v>
      </c>
      <c r="BQ15" s="120">
        <v>19</v>
      </c>
      <c r="BR15" s="123">
        <v>95</v>
      </c>
      <c r="BS15" s="120">
        <v>20</v>
      </c>
      <c r="BT15" s="2"/>
      <c r="BU15" s="3"/>
      <c r="BV15" s="3"/>
      <c r="BW15" s="3"/>
      <c r="BX15" s="3"/>
    </row>
    <row r="16" spans="1:76" ht="15">
      <c r="A16" s="64" t="s">
        <v>329</v>
      </c>
      <c r="B16" s="65"/>
      <c r="C16" s="65" t="s">
        <v>64</v>
      </c>
      <c r="D16" s="66">
        <v>162.18026486680907</v>
      </c>
      <c r="E16" s="68"/>
      <c r="F16" s="100" t="s">
        <v>765</v>
      </c>
      <c r="G16" s="65"/>
      <c r="H16" s="69" t="s">
        <v>329</v>
      </c>
      <c r="I16" s="70"/>
      <c r="J16" s="70"/>
      <c r="K16" s="69" t="s">
        <v>2193</v>
      </c>
      <c r="L16" s="73">
        <v>9999</v>
      </c>
      <c r="M16" s="74">
        <v>1757.873779296875</v>
      </c>
      <c r="N16" s="74">
        <v>1917.7935791015625</v>
      </c>
      <c r="O16" s="75"/>
      <c r="P16" s="76"/>
      <c r="Q16" s="76"/>
      <c r="R16" s="86"/>
      <c r="S16" s="48">
        <v>9</v>
      </c>
      <c r="T16" s="48">
        <v>10</v>
      </c>
      <c r="U16" s="49">
        <v>250.333333</v>
      </c>
      <c r="V16" s="49">
        <v>0.05</v>
      </c>
      <c r="W16" s="49">
        <v>0.169185</v>
      </c>
      <c r="X16" s="49">
        <v>4.900557</v>
      </c>
      <c r="Y16" s="49">
        <v>0.04583333333333333</v>
      </c>
      <c r="Z16" s="49">
        <v>0.0625</v>
      </c>
      <c r="AA16" s="71">
        <v>16</v>
      </c>
      <c r="AB16" s="71"/>
      <c r="AC16" s="72"/>
      <c r="AD16" s="78" t="s">
        <v>1188</v>
      </c>
      <c r="AE16" s="78">
        <v>500</v>
      </c>
      <c r="AF16" s="78">
        <v>188</v>
      </c>
      <c r="AG16" s="78">
        <v>213</v>
      </c>
      <c r="AH16" s="78">
        <v>0</v>
      </c>
      <c r="AI16" s="78"/>
      <c r="AJ16" s="78" t="s">
        <v>1366</v>
      </c>
      <c r="AK16" s="78" t="s">
        <v>1534</v>
      </c>
      <c r="AL16" s="83" t="s">
        <v>1652</v>
      </c>
      <c r="AM16" s="78"/>
      <c r="AN16" s="80">
        <v>40959.735347222224</v>
      </c>
      <c r="AO16" s="78"/>
      <c r="AP16" s="78" t="b">
        <v>0</v>
      </c>
      <c r="AQ16" s="78" t="b">
        <v>0</v>
      </c>
      <c r="AR16" s="78" t="b">
        <v>0</v>
      </c>
      <c r="AS16" s="78" t="s">
        <v>1115</v>
      </c>
      <c r="AT16" s="78">
        <v>3</v>
      </c>
      <c r="AU16" s="83" t="s">
        <v>1913</v>
      </c>
      <c r="AV16" s="78" t="b">
        <v>0</v>
      </c>
      <c r="AW16" s="78" t="s">
        <v>2000</v>
      </c>
      <c r="AX16" s="83" t="s">
        <v>2014</v>
      </c>
      <c r="AY16" s="78" t="s">
        <v>66</v>
      </c>
      <c r="AZ16" s="78" t="str">
        <f>REPLACE(INDEX(GroupVertices[Group],MATCH(Vertices[[#This Row],[Vertex]],GroupVertices[Vertex],0)),1,1,"")</f>
        <v>2</v>
      </c>
      <c r="BA16" s="48" t="s">
        <v>2827</v>
      </c>
      <c r="BB16" s="48" t="s">
        <v>2827</v>
      </c>
      <c r="BC16" s="48" t="s">
        <v>2833</v>
      </c>
      <c r="BD16" s="48" t="s">
        <v>2833</v>
      </c>
      <c r="BE16" s="48" t="s">
        <v>2837</v>
      </c>
      <c r="BF16" s="48" t="s">
        <v>2841</v>
      </c>
      <c r="BG16" s="120" t="s">
        <v>2852</v>
      </c>
      <c r="BH16" s="120" t="s">
        <v>2927</v>
      </c>
      <c r="BI16" s="120" t="s">
        <v>2944</v>
      </c>
      <c r="BJ16" s="120" t="s">
        <v>3020</v>
      </c>
      <c r="BK16" s="120">
        <v>18</v>
      </c>
      <c r="BL16" s="123">
        <v>5.084745762711864</v>
      </c>
      <c r="BM16" s="120">
        <v>0</v>
      </c>
      <c r="BN16" s="123">
        <v>0</v>
      </c>
      <c r="BO16" s="120">
        <v>0</v>
      </c>
      <c r="BP16" s="123">
        <v>0</v>
      </c>
      <c r="BQ16" s="120">
        <v>336</v>
      </c>
      <c r="BR16" s="123">
        <v>94.91525423728814</v>
      </c>
      <c r="BS16" s="120">
        <v>354</v>
      </c>
      <c r="BT16" s="2"/>
      <c r="BU16" s="3"/>
      <c r="BV16" s="3"/>
      <c r="BW16" s="3"/>
      <c r="BX16" s="3"/>
    </row>
    <row r="17" spans="1:76" ht="15">
      <c r="A17" s="64" t="s">
        <v>225</v>
      </c>
      <c r="B17" s="65"/>
      <c r="C17" s="65" t="s">
        <v>64</v>
      </c>
      <c r="D17" s="66">
        <v>162.11145408431744</v>
      </c>
      <c r="E17" s="68"/>
      <c r="F17" s="100" t="s">
        <v>677</v>
      </c>
      <c r="G17" s="65"/>
      <c r="H17" s="69" t="s">
        <v>225</v>
      </c>
      <c r="I17" s="70"/>
      <c r="J17" s="70"/>
      <c r="K17" s="69" t="s">
        <v>2194</v>
      </c>
      <c r="L17" s="73">
        <v>1</v>
      </c>
      <c r="M17" s="74">
        <v>8771.052734375</v>
      </c>
      <c r="N17" s="74">
        <v>3426.1279296875</v>
      </c>
      <c r="O17" s="75"/>
      <c r="P17" s="76"/>
      <c r="Q17" s="76"/>
      <c r="R17" s="86"/>
      <c r="S17" s="48">
        <v>0</v>
      </c>
      <c r="T17" s="48">
        <v>1</v>
      </c>
      <c r="U17" s="49">
        <v>0</v>
      </c>
      <c r="V17" s="49">
        <v>1</v>
      </c>
      <c r="W17" s="49">
        <v>0</v>
      </c>
      <c r="X17" s="49">
        <v>0.999997</v>
      </c>
      <c r="Y17" s="49">
        <v>0</v>
      </c>
      <c r="Z17" s="49">
        <v>0</v>
      </c>
      <c r="AA17" s="71">
        <v>17</v>
      </c>
      <c r="AB17" s="71"/>
      <c r="AC17" s="72"/>
      <c r="AD17" s="78" t="s">
        <v>1189</v>
      </c>
      <c r="AE17" s="78">
        <v>283</v>
      </c>
      <c r="AF17" s="78">
        <v>117</v>
      </c>
      <c r="AG17" s="78">
        <v>5243</v>
      </c>
      <c r="AH17" s="78">
        <v>14454</v>
      </c>
      <c r="AI17" s="78"/>
      <c r="AJ17" s="78" t="s">
        <v>1367</v>
      </c>
      <c r="AK17" s="78" t="s">
        <v>1535</v>
      </c>
      <c r="AL17" s="78"/>
      <c r="AM17" s="78"/>
      <c r="AN17" s="80">
        <v>42458.85461805556</v>
      </c>
      <c r="AO17" s="83" t="s">
        <v>1771</v>
      </c>
      <c r="AP17" s="78" t="b">
        <v>1</v>
      </c>
      <c r="AQ17" s="78" t="b">
        <v>0</v>
      </c>
      <c r="AR17" s="78" t="b">
        <v>1</v>
      </c>
      <c r="AS17" s="78" t="s">
        <v>1115</v>
      </c>
      <c r="AT17" s="78">
        <v>0</v>
      </c>
      <c r="AU17" s="78"/>
      <c r="AV17" s="78" t="b">
        <v>0</v>
      </c>
      <c r="AW17" s="78" t="s">
        <v>2000</v>
      </c>
      <c r="AX17" s="83" t="s">
        <v>2015</v>
      </c>
      <c r="AY17" s="78" t="s">
        <v>66</v>
      </c>
      <c r="AZ17" s="78" t="str">
        <f>REPLACE(INDEX(GroupVertices[Group],MATCH(Vertices[[#This Row],[Vertex]],GroupVertices[Vertex],0)),1,1,"")</f>
        <v>32</v>
      </c>
      <c r="BA17" s="48"/>
      <c r="BB17" s="48"/>
      <c r="BC17" s="48"/>
      <c r="BD17" s="48"/>
      <c r="BE17" s="48"/>
      <c r="BF17" s="48"/>
      <c r="BG17" s="120" t="s">
        <v>2853</v>
      </c>
      <c r="BH17" s="120" t="s">
        <v>2853</v>
      </c>
      <c r="BI17" s="120" t="s">
        <v>2945</v>
      </c>
      <c r="BJ17" s="120" t="s">
        <v>2945</v>
      </c>
      <c r="BK17" s="120">
        <v>2</v>
      </c>
      <c r="BL17" s="123">
        <v>5.714285714285714</v>
      </c>
      <c r="BM17" s="120">
        <v>1</v>
      </c>
      <c r="BN17" s="123">
        <v>2.857142857142857</v>
      </c>
      <c r="BO17" s="120">
        <v>0</v>
      </c>
      <c r="BP17" s="123">
        <v>0</v>
      </c>
      <c r="BQ17" s="120">
        <v>32</v>
      </c>
      <c r="BR17" s="123">
        <v>91.42857142857143</v>
      </c>
      <c r="BS17" s="120">
        <v>35</v>
      </c>
      <c r="BT17" s="2"/>
      <c r="BU17" s="3"/>
      <c r="BV17" s="3"/>
      <c r="BW17" s="3"/>
      <c r="BX17" s="3"/>
    </row>
    <row r="18" spans="1:76" ht="15">
      <c r="A18" s="64" t="s">
        <v>337</v>
      </c>
      <c r="B18" s="65"/>
      <c r="C18" s="65" t="s">
        <v>64</v>
      </c>
      <c r="D18" s="66">
        <v>162.69101532276812</v>
      </c>
      <c r="E18" s="68"/>
      <c r="F18" s="100" t="s">
        <v>1929</v>
      </c>
      <c r="G18" s="65"/>
      <c r="H18" s="69" t="s">
        <v>337</v>
      </c>
      <c r="I18" s="70"/>
      <c r="J18" s="70"/>
      <c r="K18" s="69" t="s">
        <v>2195</v>
      </c>
      <c r="L18" s="73">
        <v>1</v>
      </c>
      <c r="M18" s="74">
        <v>8771.052734375</v>
      </c>
      <c r="N18" s="74">
        <v>3949.60498046875</v>
      </c>
      <c r="O18" s="75"/>
      <c r="P18" s="76"/>
      <c r="Q18" s="76"/>
      <c r="R18" s="86"/>
      <c r="S18" s="48">
        <v>1</v>
      </c>
      <c r="T18" s="48">
        <v>0</v>
      </c>
      <c r="U18" s="49">
        <v>0</v>
      </c>
      <c r="V18" s="49">
        <v>1</v>
      </c>
      <c r="W18" s="49">
        <v>0</v>
      </c>
      <c r="X18" s="49">
        <v>0.999997</v>
      </c>
      <c r="Y18" s="49">
        <v>0</v>
      </c>
      <c r="Z18" s="49">
        <v>0</v>
      </c>
      <c r="AA18" s="71">
        <v>18</v>
      </c>
      <c r="AB18" s="71"/>
      <c r="AC18" s="72"/>
      <c r="AD18" s="78" t="s">
        <v>1190</v>
      </c>
      <c r="AE18" s="78">
        <v>577</v>
      </c>
      <c r="AF18" s="78">
        <v>715</v>
      </c>
      <c r="AG18" s="78">
        <v>4419</v>
      </c>
      <c r="AH18" s="78">
        <v>8348</v>
      </c>
      <c r="AI18" s="78"/>
      <c r="AJ18" s="78" t="s">
        <v>1368</v>
      </c>
      <c r="AK18" s="78" t="s">
        <v>1535</v>
      </c>
      <c r="AL18" s="83" t="s">
        <v>1653</v>
      </c>
      <c r="AM18" s="78"/>
      <c r="AN18" s="80">
        <v>40954.98106481481</v>
      </c>
      <c r="AO18" s="83" t="s">
        <v>1772</v>
      </c>
      <c r="AP18" s="78" t="b">
        <v>0</v>
      </c>
      <c r="AQ18" s="78" t="b">
        <v>0</v>
      </c>
      <c r="AR18" s="78" t="b">
        <v>0</v>
      </c>
      <c r="AS18" s="78" t="s">
        <v>1115</v>
      </c>
      <c r="AT18" s="78">
        <v>28</v>
      </c>
      <c r="AU18" s="83" t="s">
        <v>1917</v>
      </c>
      <c r="AV18" s="78" t="b">
        <v>0</v>
      </c>
      <c r="AW18" s="78" t="s">
        <v>2000</v>
      </c>
      <c r="AX18" s="83" t="s">
        <v>2016</v>
      </c>
      <c r="AY18" s="78" t="s">
        <v>65</v>
      </c>
      <c r="AZ18" s="78" t="str">
        <f>REPLACE(INDEX(GroupVertices[Group],MATCH(Vertices[[#This Row],[Vertex]],GroupVertices[Vertex],0)),1,1,"")</f>
        <v>32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226</v>
      </c>
      <c r="B19" s="65"/>
      <c r="C19" s="65" t="s">
        <v>64</v>
      </c>
      <c r="D19" s="66">
        <v>162.50493546025552</v>
      </c>
      <c r="E19" s="68"/>
      <c r="F19" s="100" t="s">
        <v>678</v>
      </c>
      <c r="G19" s="65"/>
      <c r="H19" s="69" t="s">
        <v>226</v>
      </c>
      <c r="I19" s="70"/>
      <c r="J19" s="70"/>
      <c r="K19" s="69" t="s">
        <v>2196</v>
      </c>
      <c r="L19" s="73">
        <v>80.8774967774667</v>
      </c>
      <c r="M19" s="74">
        <v>6477.5849609375</v>
      </c>
      <c r="N19" s="74">
        <v>2544.84326171875</v>
      </c>
      <c r="O19" s="75"/>
      <c r="P19" s="76"/>
      <c r="Q19" s="76"/>
      <c r="R19" s="86"/>
      <c r="S19" s="48">
        <v>0</v>
      </c>
      <c r="T19" s="48">
        <v>2</v>
      </c>
      <c r="U19" s="49">
        <v>2</v>
      </c>
      <c r="V19" s="49">
        <v>0.5</v>
      </c>
      <c r="W19" s="49">
        <v>0</v>
      </c>
      <c r="X19" s="49">
        <v>1.459455</v>
      </c>
      <c r="Y19" s="49">
        <v>0</v>
      </c>
      <c r="Z19" s="49">
        <v>0</v>
      </c>
      <c r="AA19" s="71">
        <v>19</v>
      </c>
      <c r="AB19" s="71"/>
      <c r="AC19" s="72"/>
      <c r="AD19" s="78" t="s">
        <v>1191</v>
      </c>
      <c r="AE19" s="78">
        <v>436</v>
      </c>
      <c r="AF19" s="78">
        <v>523</v>
      </c>
      <c r="AG19" s="78">
        <v>189719</v>
      </c>
      <c r="AH19" s="78">
        <v>10990</v>
      </c>
      <c r="AI19" s="78"/>
      <c r="AJ19" s="78" t="s">
        <v>1369</v>
      </c>
      <c r="AK19" s="78"/>
      <c r="AL19" s="83" t="s">
        <v>1654</v>
      </c>
      <c r="AM19" s="78"/>
      <c r="AN19" s="80">
        <v>40029.034479166665</v>
      </c>
      <c r="AO19" s="83" t="s">
        <v>1773</v>
      </c>
      <c r="AP19" s="78" t="b">
        <v>0</v>
      </c>
      <c r="AQ19" s="78" t="b">
        <v>0</v>
      </c>
      <c r="AR19" s="78" t="b">
        <v>1</v>
      </c>
      <c r="AS19" s="78" t="s">
        <v>1115</v>
      </c>
      <c r="AT19" s="78">
        <v>30</v>
      </c>
      <c r="AU19" s="83" t="s">
        <v>1913</v>
      </c>
      <c r="AV19" s="78" t="b">
        <v>0</v>
      </c>
      <c r="AW19" s="78" t="s">
        <v>2000</v>
      </c>
      <c r="AX19" s="83" t="s">
        <v>2017</v>
      </c>
      <c r="AY19" s="78" t="s">
        <v>66</v>
      </c>
      <c r="AZ19" s="78" t="str">
        <f>REPLACE(INDEX(GroupVertices[Group],MATCH(Vertices[[#This Row],[Vertex]],GroupVertices[Vertex],0)),1,1,"")</f>
        <v>20</v>
      </c>
      <c r="BA19" s="48"/>
      <c r="BB19" s="48"/>
      <c r="BC19" s="48"/>
      <c r="BD19" s="48"/>
      <c r="BE19" s="48"/>
      <c r="BF19" s="48"/>
      <c r="BG19" s="120" t="s">
        <v>2854</v>
      </c>
      <c r="BH19" s="120" t="s">
        <v>2854</v>
      </c>
      <c r="BI19" s="120" t="s">
        <v>2946</v>
      </c>
      <c r="BJ19" s="120" t="s">
        <v>2946</v>
      </c>
      <c r="BK19" s="120">
        <v>0</v>
      </c>
      <c r="BL19" s="123">
        <v>0</v>
      </c>
      <c r="BM19" s="120">
        <v>0</v>
      </c>
      <c r="BN19" s="123">
        <v>0</v>
      </c>
      <c r="BO19" s="120">
        <v>0</v>
      </c>
      <c r="BP19" s="123">
        <v>0</v>
      </c>
      <c r="BQ19" s="120">
        <v>8</v>
      </c>
      <c r="BR19" s="123">
        <v>100</v>
      </c>
      <c r="BS19" s="120">
        <v>8</v>
      </c>
      <c r="BT19" s="2"/>
      <c r="BU19" s="3"/>
      <c r="BV19" s="3"/>
      <c r="BW19" s="3"/>
      <c r="BX19" s="3"/>
    </row>
    <row r="20" spans="1:76" ht="15">
      <c r="A20" s="64" t="s">
        <v>338</v>
      </c>
      <c r="B20" s="65"/>
      <c r="C20" s="65" t="s">
        <v>64</v>
      </c>
      <c r="D20" s="66">
        <v>167.35561104294052</v>
      </c>
      <c r="E20" s="68"/>
      <c r="F20" s="100" t="s">
        <v>1930</v>
      </c>
      <c r="G20" s="65"/>
      <c r="H20" s="69" t="s">
        <v>338</v>
      </c>
      <c r="I20" s="70"/>
      <c r="J20" s="70"/>
      <c r="K20" s="69" t="s">
        <v>2197</v>
      </c>
      <c r="L20" s="73">
        <v>1</v>
      </c>
      <c r="M20" s="74">
        <v>6477.5849609375</v>
      </c>
      <c r="N20" s="74">
        <v>3595.71923828125</v>
      </c>
      <c r="O20" s="75"/>
      <c r="P20" s="76"/>
      <c r="Q20" s="76"/>
      <c r="R20" s="86"/>
      <c r="S20" s="48">
        <v>1</v>
      </c>
      <c r="T20" s="48">
        <v>0</v>
      </c>
      <c r="U20" s="49">
        <v>0</v>
      </c>
      <c r="V20" s="49">
        <v>0.333333</v>
      </c>
      <c r="W20" s="49">
        <v>0</v>
      </c>
      <c r="X20" s="49">
        <v>0.770268</v>
      </c>
      <c r="Y20" s="49">
        <v>0</v>
      </c>
      <c r="Z20" s="49">
        <v>0</v>
      </c>
      <c r="AA20" s="71">
        <v>20</v>
      </c>
      <c r="AB20" s="71"/>
      <c r="AC20" s="72"/>
      <c r="AD20" s="78" t="s">
        <v>1192</v>
      </c>
      <c r="AE20" s="78">
        <v>4741</v>
      </c>
      <c r="AF20" s="78">
        <v>5528</v>
      </c>
      <c r="AG20" s="78">
        <v>31405</v>
      </c>
      <c r="AH20" s="78">
        <v>61659</v>
      </c>
      <c r="AI20" s="78"/>
      <c r="AJ20" s="78" t="s">
        <v>1370</v>
      </c>
      <c r="AK20" s="78" t="s">
        <v>1536</v>
      </c>
      <c r="AL20" s="78"/>
      <c r="AM20" s="78"/>
      <c r="AN20" s="80">
        <v>40253.723449074074</v>
      </c>
      <c r="AO20" s="83" t="s">
        <v>1774</v>
      </c>
      <c r="AP20" s="78" t="b">
        <v>0</v>
      </c>
      <c r="AQ20" s="78" t="b">
        <v>0</v>
      </c>
      <c r="AR20" s="78" t="b">
        <v>1</v>
      </c>
      <c r="AS20" s="78" t="s">
        <v>1115</v>
      </c>
      <c r="AT20" s="78">
        <v>60</v>
      </c>
      <c r="AU20" s="83" t="s">
        <v>1918</v>
      </c>
      <c r="AV20" s="78" t="b">
        <v>0</v>
      </c>
      <c r="AW20" s="78" t="s">
        <v>2000</v>
      </c>
      <c r="AX20" s="83" t="s">
        <v>2018</v>
      </c>
      <c r="AY20" s="78" t="s">
        <v>65</v>
      </c>
      <c r="AZ20" s="78" t="str">
        <f>REPLACE(INDEX(GroupVertices[Group],MATCH(Vertices[[#This Row],[Vertex]],GroupVertices[Vertex],0)),1,1,"")</f>
        <v>20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339</v>
      </c>
      <c r="B21" s="65"/>
      <c r="C21" s="65" t="s">
        <v>64</v>
      </c>
      <c r="D21" s="66">
        <v>164.8677620477852</v>
      </c>
      <c r="E21" s="68"/>
      <c r="F21" s="100" t="s">
        <v>1931</v>
      </c>
      <c r="G21" s="65"/>
      <c r="H21" s="69" t="s">
        <v>339</v>
      </c>
      <c r="I21" s="70"/>
      <c r="J21" s="70"/>
      <c r="K21" s="69" t="s">
        <v>2198</v>
      </c>
      <c r="L21" s="73">
        <v>1</v>
      </c>
      <c r="M21" s="74">
        <v>6477.5849609375</v>
      </c>
      <c r="N21" s="74">
        <v>3070.28125</v>
      </c>
      <c r="O21" s="75"/>
      <c r="P21" s="76"/>
      <c r="Q21" s="76"/>
      <c r="R21" s="86"/>
      <c r="S21" s="48">
        <v>1</v>
      </c>
      <c r="T21" s="48">
        <v>0</v>
      </c>
      <c r="U21" s="49">
        <v>0</v>
      </c>
      <c r="V21" s="49">
        <v>0.333333</v>
      </c>
      <c r="W21" s="49">
        <v>0</v>
      </c>
      <c r="X21" s="49">
        <v>0.770268</v>
      </c>
      <c r="Y21" s="49">
        <v>0</v>
      </c>
      <c r="Z21" s="49">
        <v>0</v>
      </c>
      <c r="AA21" s="71">
        <v>21</v>
      </c>
      <c r="AB21" s="71"/>
      <c r="AC21" s="72"/>
      <c r="AD21" s="78" t="s">
        <v>1193</v>
      </c>
      <c r="AE21" s="78">
        <v>2325</v>
      </c>
      <c r="AF21" s="78">
        <v>2961</v>
      </c>
      <c r="AG21" s="78">
        <v>20027</v>
      </c>
      <c r="AH21" s="78">
        <v>36132</v>
      </c>
      <c r="AI21" s="78"/>
      <c r="AJ21" s="78" t="s">
        <v>1371</v>
      </c>
      <c r="AK21" s="78" t="s">
        <v>1537</v>
      </c>
      <c r="AL21" s="83" t="s">
        <v>1655</v>
      </c>
      <c r="AM21" s="78"/>
      <c r="AN21" s="80">
        <v>43292.08488425926</v>
      </c>
      <c r="AO21" s="83" t="s">
        <v>1775</v>
      </c>
      <c r="AP21" s="78" t="b">
        <v>1</v>
      </c>
      <c r="AQ21" s="78" t="b">
        <v>0</v>
      </c>
      <c r="AR21" s="78" t="b">
        <v>0</v>
      </c>
      <c r="AS21" s="78" t="s">
        <v>1115</v>
      </c>
      <c r="AT21" s="78">
        <v>4</v>
      </c>
      <c r="AU21" s="78"/>
      <c r="AV21" s="78" t="b">
        <v>0</v>
      </c>
      <c r="AW21" s="78" t="s">
        <v>2000</v>
      </c>
      <c r="AX21" s="83" t="s">
        <v>2019</v>
      </c>
      <c r="AY21" s="78" t="s">
        <v>65</v>
      </c>
      <c r="AZ21" s="78" t="str">
        <f>REPLACE(INDEX(GroupVertices[Group],MATCH(Vertices[[#This Row],[Vertex]],GroupVertices[Vertex],0)),1,1,"")</f>
        <v>20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227</v>
      </c>
      <c r="B22" s="65"/>
      <c r="C22" s="65" t="s">
        <v>64</v>
      </c>
      <c r="D22" s="66">
        <v>162.43709384371448</v>
      </c>
      <c r="E22" s="68"/>
      <c r="F22" s="100" t="s">
        <v>679</v>
      </c>
      <c r="G22" s="65"/>
      <c r="H22" s="69" t="s">
        <v>227</v>
      </c>
      <c r="I22" s="70"/>
      <c r="J22" s="70"/>
      <c r="K22" s="69" t="s">
        <v>2199</v>
      </c>
      <c r="L22" s="73">
        <v>1</v>
      </c>
      <c r="M22" s="74">
        <v>9524.7138671875</v>
      </c>
      <c r="N22" s="74">
        <v>3426.1279296875</v>
      </c>
      <c r="O22" s="75"/>
      <c r="P22" s="76"/>
      <c r="Q22" s="76"/>
      <c r="R22" s="86"/>
      <c r="S22" s="48">
        <v>0</v>
      </c>
      <c r="T22" s="48">
        <v>1</v>
      </c>
      <c r="U22" s="49">
        <v>0</v>
      </c>
      <c r="V22" s="49">
        <v>1</v>
      </c>
      <c r="W22" s="49">
        <v>0</v>
      </c>
      <c r="X22" s="49">
        <v>0.999997</v>
      </c>
      <c r="Y22" s="49">
        <v>0</v>
      </c>
      <c r="Z22" s="49">
        <v>0</v>
      </c>
      <c r="AA22" s="71">
        <v>22</v>
      </c>
      <c r="AB22" s="71"/>
      <c r="AC22" s="72"/>
      <c r="AD22" s="78" t="s">
        <v>1194</v>
      </c>
      <c r="AE22" s="78">
        <v>1368</v>
      </c>
      <c r="AF22" s="78">
        <v>453</v>
      </c>
      <c r="AG22" s="78">
        <v>9614</v>
      </c>
      <c r="AH22" s="78">
        <v>15113</v>
      </c>
      <c r="AI22" s="78"/>
      <c r="AJ22" s="78" t="s">
        <v>1372</v>
      </c>
      <c r="AK22" s="78" t="s">
        <v>1538</v>
      </c>
      <c r="AL22" s="78"/>
      <c r="AM22" s="78"/>
      <c r="AN22" s="80">
        <v>40600.73510416667</v>
      </c>
      <c r="AO22" s="83" t="s">
        <v>1776</v>
      </c>
      <c r="AP22" s="78" t="b">
        <v>0</v>
      </c>
      <c r="AQ22" s="78" t="b">
        <v>0</v>
      </c>
      <c r="AR22" s="78" t="b">
        <v>1</v>
      </c>
      <c r="AS22" s="78" t="s">
        <v>1115</v>
      </c>
      <c r="AT22" s="78">
        <v>42</v>
      </c>
      <c r="AU22" s="83" t="s">
        <v>1919</v>
      </c>
      <c r="AV22" s="78" t="b">
        <v>0</v>
      </c>
      <c r="AW22" s="78" t="s">
        <v>2000</v>
      </c>
      <c r="AX22" s="83" t="s">
        <v>2020</v>
      </c>
      <c r="AY22" s="78" t="s">
        <v>66</v>
      </c>
      <c r="AZ22" s="78" t="str">
        <f>REPLACE(INDEX(GroupVertices[Group],MATCH(Vertices[[#This Row],[Vertex]],GroupVertices[Vertex],0)),1,1,"")</f>
        <v>31</v>
      </c>
      <c r="BA22" s="48"/>
      <c r="BB22" s="48"/>
      <c r="BC22" s="48"/>
      <c r="BD22" s="48"/>
      <c r="BE22" s="48"/>
      <c r="BF22" s="48"/>
      <c r="BG22" s="120" t="s">
        <v>2855</v>
      </c>
      <c r="BH22" s="120" t="s">
        <v>2855</v>
      </c>
      <c r="BI22" s="120" t="s">
        <v>2947</v>
      </c>
      <c r="BJ22" s="120" t="s">
        <v>2947</v>
      </c>
      <c r="BK22" s="120">
        <v>0</v>
      </c>
      <c r="BL22" s="123">
        <v>0</v>
      </c>
      <c r="BM22" s="120">
        <v>2</v>
      </c>
      <c r="BN22" s="123">
        <v>4.3478260869565215</v>
      </c>
      <c r="BO22" s="120">
        <v>0</v>
      </c>
      <c r="BP22" s="123">
        <v>0</v>
      </c>
      <c r="BQ22" s="120">
        <v>44</v>
      </c>
      <c r="BR22" s="123">
        <v>95.65217391304348</v>
      </c>
      <c r="BS22" s="120">
        <v>46</v>
      </c>
      <c r="BT22" s="2"/>
      <c r="BU22" s="3"/>
      <c r="BV22" s="3"/>
      <c r="BW22" s="3"/>
      <c r="BX22" s="3"/>
    </row>
    <row r="23" spans="1:76" ht="15">
      <c r="A23" s="64" t="s">
        <v>340</v>
      </c>
      <c r="B23" s="65"/>
      <c r="C23" s="65" t="s">
        <v>64</v>
      </c>
      <c r="D23" s="66">
        <v>162.3799130526299</v>
      </c>
      <c r="E23" s="68"/>
      <c r="F23" s="100" t="s">
        <v>1932</v>
      </c>
      <c r="G23" s="65"/>
      <c r="H23" s="69" t="s">
        <v>340</v>
      </c>
      <c r="I23" s="70"/>
      <c r="J23" s="70"/>
      <c r="K23" s="69" t="s">
        <v>2200</v>
      </c>
      <c r="L23" s="73">
        <v>1</v>
      </c>
      <c r="M23" s="74">
        <v>9524.7138671875</v>
      </c>
      <c r="N23" s="74">
        <v>3949.60498046875</v>
      </c>
      <c r="O23" s="75"/>
      <c r="P23" s="76"/>
      <c r="Q23" s="76"/>
      <c r="R23" s="86"/>
      <c r="S23" s="48">
        <v>1</v>
      </c>
      <c r="T23" s="48">
        <v>0</v>
      </c>
      <c r="U23" s="49">
        <v>0</v>
      </c>
      <c r="V23" s="49">
        <v>1</v>
      </c>
      <c r="W23" s="49">
        <v>0</v>
      </c>
      <c r="X23" s="49">
        <v>0.999997</v>
      </c>
      <c r="Y23" s="49">
        <v>0</v>
      </c>
      <c r="Z23" s="49">
        <v>0</v>
      </c>
      <c r="AA23" s="71">
        <v>23</v>
      </c>
      <c r="AB23" s="71"/>
      <c r="AC23" s="72"/>
      <c r="AD23" s="78" t="s">
        <v>1195</v>
      </c>
      <c r="AE23" s="78">
        <v>1163</v>
      </c>
      <c r="AF23" s="78">
        <v>394</v>
      </c>
      <c r="AG23" s="78">
        <v>14584</v>
      </c>
      <c r="AH23" s="78">
        <v>15144</v>
      </c>
      <c r="AI23" s="78"/>
      <c r="AJ23" s="78" t="s">
        <v>1373</v>
      </c>
      <c r="AK23" s="78" t="s">
        <v>1539</v>
      </c>
      <c r="AL23" s="78"/>
      <c r="AM23" s="78"/>
      <c r="AN23" s="80">
        <v>41165.73269675926</v>
      </c>
      <c r="AO23" s="83" t="s">
        <v>1777</v>
      </c>
      <c r="AP23" s="78" t="b">
        <v>0</v>
      </c>
      <c r="AQ23" s="78" t="b">
        <v>0</v>
      </c>
      <c r="AR23" s="78" t="b">
        <v>1</v>
      </c>
      <c r="AS23" s="78" t="s">
        <v>1115</v>
      </c>
      <c r="AT23" s="78">
        <v>51</v>
      </c>
      <c r="AU23" s="83" t="s">
        <v>1920</v>
      </c>
      <c r="AV23" s="78" t="b">
        <v>0</v>
      </c>
      <c r="AW23" s="78" t="s">
        <v>2000</v>
      </c>
      <c r="AX23" s="83" t="s">
        <v>2021</v>
      </c>
      <c r="AY23" s="78" t="s">
        <v>65</v>
      </c>
      <c r="AZ23" s="78" t="str">
        <f>REPLACE(INDEX(GroupVertices[Group],MATCH(Vertices[[#This Row],[Vertex]],GroupVertices[Vertex],0)),1,1,"")</f>
        <v>31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228</v>
      </c>
      <c r="B24" s="65"/>
      <c r="C24" s="65" t="s">
        <v>64</v>
      </c>
      <c r="D24" s="66">
        <v>163.0137475843134</v>
      </c>
      <c r="E24" s="68"/>
      <c r="F24" s="100" t="s">
        <v>680</v>
      </c>
      <c r="G24" s="65"/>
      <c r="H24" s="69" t="s">
        <v>228</v>
      </c>
      <c r="I24" s="70"/>
      <c r="J24" s="70"/>
      <c r="K24" s="69" t="s">
        <v>2201</v>
      </c>
      <c r="L24" s="73">
        <v>1</v>
      </c>
      <c r="M24" s="74">
        <v>6477.5849609375</v>
      </c>
      <c r="N24" s="74">
        <v>5524.9375</v>
      </c>
      <c r="O24" s="75"/>
      <c r="P24" s="76"/>
      <c r="Q24" s="76"/>
      <c r="R24" s="86"/>
      <c r="S24" s="48">
        <v>0</v>
      </c>
      <c r="T24" s="48">
        <v>1</v>
      </c>
      <c r="U24" s="49">
        <v>0</v>
      </c>
      <c r="V24" s="49">
        <v>0.333333</v>
      </c>
      <c r="W24" s="49">
        <v>0</v>
      </c>
      <c r="X24" s="49">
        <v>0.638296</v>
      </c>
      <c r="Y24" s="49">
        <v>0</v>
      </c>
      <c r="Z24" s="49">
        <v>0</v>
      </c>
      <c r="AA24" s="71">
        <v>24</v>
      </c>
      <c r="AB24" s="71"/>
      <c r="AC24" s="72"/>
      <c r="AD24" s="78" t="s">
        <v>1196</v>
      </c>
      <c r="AE24" s="78">
        <v>1365</v>
      </c>
      <c r="AF24" s="78">
        <v>1048</v>
      </c>
      <c r="AG24" s="78">
        <v>7642</v>
      </c>
      <c r="AH24" s="78">
        <v>12931</v>
      </c>
      <c r="AI24" s="78"/>
      <c r="AJ24" s="78" t="s">
        <v>1374</v>
      </c>
      <c r="AK24" s="78" t="s">
        <v>1540</v>
      </c>
      <c r="AL24" s="83" t="s">
        <v>1656</v>
      </c>
      <c r="AM24" s="78"/>
      <c r="AN24" s="80">
        <v>39974.16987268518</v>
      </c>
      <c r="AO24" s="83" t="s">
        <v>1778</v>
      </c>
      <c r="AP24" s="78" t="b">
        <v>1</v>
      </c>
      <c r="AQ24" s="78" t="b">
        <v>0</v>
      </c>
      <c r="AR24" s="78" t="b">
        <v>1</v>
      </c>
      <c r="AS24" s="78" t="s">
        <v>1115</v>
      </c>
      <c r="AT24" s="78">
        <v>52</v>
      </c>
      <c r="AU24" s="83" t="s">
        <v>1913</v>
      </c>
      <c r="AV24" s="78" t="b">
        <v>0</v>
      </c>
      <c r="AW24" s="78" t="s">
        <v>2000</v>
      </c>
      <c r="AX24" s="83" t="s">
        <v>2022</v>
      </c>
      <c r="AY24" s="78" t="s">
        <v>66</v>
      </c>
      <c r="AZ24" s="78" t="str">
        <f>REPLACE(INDEX(GroupVertices[Group],MATCH(Vertices[[#This Row],[Vertex]],GroupVertices[Vertex],0)),1,1,"")</f>
        <v>19</v>
      </c>
      <c r="BA24" s="48"/>
      <c r="BB24" s="48"/>
      <c r="BC24" s="48"/>
      <c r="BD24" s="48"/>
      <c r="BE24" s="48" t="s">
        <v>611</v>
      </c>
      <c r="BF24" s="48" t="s">
        <v>611</v>
      </c>
      <c r="BG24" s="120" t="s">
        <v>2856</v>
      </c>
      <c r="BH24" s="120" t="s">
        <v>2856</v>
      </c>
      <c r="BI24" s="120" t="s">
        <v>2948</v>
      </c>
      <c r="BJ24" s="120" t="s">
        <v>2948</v>
      </c>
      <c r="BK24" s="120">
        <v>1</v>
      </c>
      <c r="BL24" s="123">
        <v>5</v>
      </c>
      <c r="BM24" s="120">
        <v>0</v>
      </c>
      <c r="BN24" s="123">
        <v>0</v>
      </c>
      <c r="BO24" s="120">
        <v>0</v>
      </c>
      <c r="BP24" s="123">
        <v>0</v>
      </c>
      <c r="BQ24" s="120">
        <v>19</v>
      </c>
      <c r="BR24" s="123">
        <v>95</v>
      </c>
      <c r="BS24" s="120">
        <v>20</v>
      </c>
      <c r="BT24" s="2"/>
      <c r="BU24" s="3"/>
      <c r="BV24" s="3"/>
      <c r="BW24" s="3"/>
      <c r="BX24" s="3"/>
    </row>
    <row r="25" spans="1:76" ht="15">
      <c r="A25" s="64" t="s">
        <v>229</v>
      </c>
      <c r="B25" s="65"/>
      <c r="C25" s="65" t="s">
        <v>64</v>
      </c>
      <c r="D25" s="66">
        <v>162.0862557696022</v>
      </c>
      <c r="E25" s="68"/>
      <c r="F25" s="100" t="s">
        <v>681</v>
      </c>
      <c r="G25" s="65"/>
      <c r="H25" s="69" t="s">
        <v>229</v>
      </c>
      <c r="I25" s="70"/>
      <c r="J25" s="70"/>
      <c r="K25" s="69" t="s">
        <v>2202</v>
      </c>
      <c r="L25" s="73">
        <v>80.8774967774667</v>
      </c>
      <c r="M25" s="74">
        <v>6477.5849609375</v>
      </c>
      <c r="N25" s="74">
        <v>4474.0625</v>
      </c>
      <c r="O25" s="75"/>
      <c r="P25" s="76"/>
      <c r="Q25" s="76"/>
      <c r="R25" s="86"/>
      <c r="S25" s="48">
        <v>3</v>
      </c>
      <c r="T25" s="48">
        <v>1</v>
      </c>
      <c r="U25" s="49">
        <v>2</v>
      </c>
      <c r="V25" s="49">
        <v>0.5</v>
      </c>
      <c r="W25" s="49">
        <v>0</v>
      </c>
      <c r="X25" s="49">
        <v>1.723399</v>
      </c>
      <c r="Y25" s="49">
        <v>0</v>
      </c>
      <c r="Z25" s="49">
        <v>0</v>
      </c>
      <c r="AA25" s="71">
        <v>25</v>
      </c>
      <c r="AB25" s="71"/>
      <c r="AC25" s="72"/>
      <c r="AD25" s="78" t="s">
        <v>1197</v>
      </c>
      <c r="AE25" s="78">
        <v>248</v>
      </c>
      <c r="AF25" s="78">
        <v>91</v>
      </c>
      <c r="AG25" s="78">
        <v>71</v>
      </c>
      <c r="AH25" s="78">
        <v>60</v>
      </c>
      <c r="AI25" s="78"/>
      <c r="AJ25" s="78"/>
      <c r="AK25" s="78"/>
      <c r="AL25" s="78"/>
      <c r="AM25" s="78"/>
      <c r="AN25" s="80">
        <v>42348.34709490741</v>
      </c>
      <c r="AO25" s="83" t="s">
        <v>1779</v>
      </c>
      <c r="AP25" s="78" t="b">
        <v>1</v>
      </c>
      <c r="AQ25" s="78" t="b">
        <v>0</v>
      </c>
      <c r="AR25" s="78" t="b">
        <v>0</v>
      </c>
      <c r="AS25" s="78" t="s">
        <v>1115</v>
      </c>
      <c r="AT25" s="78">
        <v>1</v>
      </c>
      <c r="AU25" s="78"/>
      <c r="AV25" s="78" t="b">
        <v>0</v>
      </c>
      <c r="AW25" s="78" t="s">
        <v>2000</v>
      </c>
      <c r="AX25" s="83" t="s">
        <v>2023</v>
      </c>
      <c r="AY25" s="78" t="s">
        <v>66</v>
      </c>
      <c r="AZ25" s="78" t="str">
        <f>REPLACE(INDEX(GroupVertices[Group],MATCH(Vertices[[#This Row],[Vertex]],GroupVertices[Vertex],0)),1,1,"")</f>
        <v>19</v>
      </c>
      <c r="BA25" s="48" t="s">
        <v>523</v>
      </c>
      <c r="BB25" s="48" t="s">
        <v>523</v>
      </c>
      <c r="BC25" s="48" t="s">
        <v>574</v>
      </c>
      <c r="BD25" s="48" t="s">
        <v>574</v>
      </c>
      <c r="BE25" s="48" t="s">
        <v>611</v>
      </c>
      <c r="BF25" s="48" t="s">
        <v>611</v>
      </c>
      <c r="BG25" s="120" t="s">
        <v>2616</v>
      </c>
      <c r="BH25" s="120" t="s">
        <v>2616</v>
      </c>
      <c r="BI25" s="120" t="s">
        <v>2734</v>
      </c>
      <c r="BJ25" s="120" t="s">
        <v>2734</v>
      </c>
      <c r="BK25" s="120">
        <v>1</v>
      </c>
      <c r="BL25" s="123">
        <v>6.25</v>
      </c>
      <c r="BM25" s="120">
        <v>0</v>
      </c>
      <c r="BN25" s="123">
        <v>0</v>
      </c>
      <c r="BO25" s="120">
        <v>0</v>
      </c>
      <c r="BP25" s="123">
        <v>0</v>
      </c>
      <c r="BQ25" s="120">
        <v>15</v>
      </c>
      <c r="BR25" s="123">
        <v>93.75</v>
      </c>
      <c r="BS25" s="120">
        <v>16</v>
      </c>
      <c r="BT25" s="2"/>
      <c r="BU25" s="3"/>
      <c r="BV25" s="3"/>
      <c r="BW25" s="3"/>
      <c r="BX25" s="3"/>
    </row>
    <row r="26" spans="1:76" ht="15">
      <c r="A26" s="64" t="s">
        <v>230</v>
      </c>
      <c r="B26" s="65"/>
      <c r="C26" s="65" t="s">
        <v>64</v>
      </c>
      <c r="D26" s="66">
        <v>162.65127951879407</v>
      </c>
      <c r="E26" s="68"/>
      <c r="F26" s="100" t="s">
        <v>682</v>
      </c>
      <c r="G26" s="65"/>
      <c r="H26" s="69" t="s">
        <v>230</v>
      </c>
      <c r="I26" s="70"/>
      <c r="J26" s="70"/>
      <c r="K26" s="69" t="s">
        <v>2203</v>
      </c>
      <c r="L26" s="73">
        <v>1</v>
      </c>
      <c r="M26" s="74">
        <v>6477.5849609375</v>
      </c>
      <c r="N26" s="74">
        <v>4999.5</v>
      </c>
      <c r="O26" s="75"/>
      <c r="P26" s="76"/>
      <c r="Q26" s="76"/>
      <c r="R26" s="86"/>
      <c r="S26" s="48">
        <v>0</v>
      </c>
      <c r="T26" s="48">
        <v>1</v>
      </c>
      <c r="U26" s="49">
        <v>0</v>
      </c>
      <c r="V26" s="49">
        <v>0.333333</v>
      </c>
      <c r="W26" s="49">
        <v>0</v>
      </c>
      <c r="X26" s="49">
        <v>0.638296</v>
      </c>
      <c r="Y26" s="49">
        <v>0</v>
      </c>
      <c r="Z26" s="49">
        <v>0</v>
      </c>
      <c r="AA26" s="71">
        <v>26</v>
      </c>
      <c r="AB26" s="71"/>
      <c r="AC26" s="72"/>
      <c r="AD26" s="78" t="s">
        <v>1198</v>
      </c>
      <c r="AE26" s="78">
        <v>1441</v>
      </c>
      <c r="AF26" s="78">
        <v>674</v>
      </c>
      <c r="AG26" s="78">
        <v>27883</v>
      </c>
      <c r="AH26" s="78">
        <v>23685</v>
      </c>
      <c r="AI26" s="78"/>
      <c r="AJ26" s="78" t="s">
        <v>1375</v>
      </c>
      <c r="AK26" s="78" t="s">
        <v>1541</v>
      </c>
      <c r="AL26" s="78"/>
      <c r="AM26" s="78"/>
      <c r="AN26" s="80">
        <v>39881.06358796296</v>
      </c>
      <c r="AO26" s="78"/>
      <c r="AP26" s="78" t="b">
        <v>1</v>
      </c>
      <c r="AQ26" s="78" t="b">
        <v>0</v>
      </c>
      <c r="AR26" s="78" t="b">
        <v>1</v>
      </c>
      <c r="AS26" s="78" t="s">
        <v>1115</v>
      </c>
      <c r="AT26" s="78">
        <v>50</v>
      </c>
      <c r="AU26" s="83" t="s">
        <v>1913</v>
      </c>
      <c r="AV26" s="78" t="b">
        <v>0</v>
      </c>
      <c r="AW26" s="78" t="s">
        <v>2000</v>
      </c>
      <c r="AX26" s="83" t="s">
        <v>2024</v>
      </c>
      <c r="AY26" s="78" t="s">
        <v>66</v>
      </c>
      <c r="AZ26" s="78" t="str">
        <f>REPLACE(INDEX(GroupVertices[Group],MATCH(Vertices[[#This Row],[Vertex]],GroupVertices[Vertex],0)),1,1,"")</f>
        <v>19</v>
      </c>
      <c r="BA26" s="48"/>
      <c r="BB26" s="48"/>
      <c r="BC26" s="48"/>
      <c r="BD26" s="48"/>
      <c r="BE26" s="48" t="s">
        <v>611</v>
      </c>
      <c r="BF26" s="48" t="s">
        <v>611</v>
      </c>
      <c r="BG26" s="120" t="s">
        <v>2856</v>
      </c>
      <c r="BH26" s="120" t="s">
        <v>2856</v>
      </c>
      <c r="BI26" s="120" t="s">
        <v>2948</v>
      </c>
      <c r="BJ26" s="120" t="s">
        <v>2948</v>
      </c>
      <c r="BK26" s="120">
        <v>1</v>
      </c>
      <c r="BL26" s="123">
        <v>5</v>
      </c>
      <c r="BM26" s="120">
        <v>0</v>
      </c>
      <c r="BN26" s="123">
        <v>0</v>
      </c>
      <c r="BO26" s="120">
        <v>0</v>
      </c>
      <c r="BP26" s="123">
        <v>0</v>
      </c>
      <c r="BQ26" s="120">
        <v>19</v>
      </c>
      <c r="BR26" s="123">
        <v>95</v>
      </c>
      <c r="BS26" s="120">
        <v>20</v>
      </c>
      <c r="BT26" s="2"/>
      <c r="BU26" s="3"/>
      <c r="BV26" s="3"/>
      <c r="BW26" s="3"/>
      <c r="BX26" s="3"/>
    </row>
    <row r="27" spans="1:76" ht="15">
      <c r="A27" s="64" t="s">
        <v>231</v>
      </c>
      <c r="B27" s="65"/>
      <c r="C27" s="65" t="s">
        <v>64</v>
      </c>
      <c r="D27" s="66">
        <v>162.46035382652855</v>
      </c>
      <c r="E27" s="68"/>
      <c r="F27" s="100" t="s">
        <v>683</v>
      </c>
      <c r="G27" s="65"/>
      <c r="H27" s="69" t="s">
        <v>231</v>
      </c>
      <c r="I27" s="70"/>
      <c r="J27" s="70"/>
      <c r="K27" s="69" t="s">
        <v>2204</v>
      </c>
      <c r="L27" s="73">
        <v>560.1424774422669</v>
      </c>
      <c r="M27" s="74">
        <v>8132.2177734375</v>
      </c>
      <c r="N27" s="74">
        <v>9230.009765625</v>
      </c>
      <c r="O27" s="75"/>
      <c r="P27" s="76"/>
      <c r="Q27" s="76"/>
      <c r="R27" s="86"/>
      <c r="S27" s="48">
        <v>0</v>
      </c>
      <c r="T27" s="48">
        <v>3</v>
      </c>
      <c r="U27" s="49">
        <v>14</v>
      </c>
      <c r="V27" s="49">
        <v>0.125</v>
      </c>
      <c r="W27" s="49">
        <v>0</v>
      </c>
      <c r="X27" s="49">
        <v>1.72153</v>
      </c>
      <c r="Y27" s="49">
        <v>0</v>
      </c>
      <c r="Z27" s="49">
        <v>0</v>
      </c>
      <c r="AA27" s="71">
        <v>27</v>
      </c>
      <c r="AB27" s="71"/>
      <c r="AC27" s="72"/>
      <c r="AD27" s="78" t="s">
        <v>1199</v>
      </c>
      <c r="AE27" s="78">
        <v>1325</v>
      </c>
      <c r="AF27" s="78">
        <v>477</v>
      </c>
      <c r="AG27" s="78">
        <v>21004</v>
      </c>
      <c r="AH27" s="78">
        <v>27277</v>
      </c>
      <c r="AI27" s="78"/>
      <c r="AJ27" s="78" t="s">
        <v>1376</v>
      </c>
      <c r="AK27" s="78" t="s">
        <v>1542</v>
      </c>
      <c r="AL27" s="83" t="s">
        <v>1657</v>
      </c>
      <c r="AM27" s="78"/>
      <c r="AN27" s="80">
        <v>39687.01530092592</v>
      </c>
      <c r="AO27" s="83" t="s">
        <v>1780</v>
      </c>
      <c r="AP27" s="78" t="b">
        <v>0</v>
      </c>
      <c r="AQ27" s="78" t="b">
        <v>0</v>
      </c>
      <c r="AR27" s="78" t="b">
        <v>1</v>
      </c>
      <c r="AS27" s="78" t="s">
        <v>1115</v>
      </c>
      <c r="AT27" s="78">
        <v>35</v>
      </c>
      <c r="AU27" s="83" t="s">
        <v>1921</v>
      </c>
      <c r="AV27" s="78" t="b">
        <v>0</v>
      </c>
      <c r="AW27" s="78" t="s">
        <v>2000</v>
      </c>
      <c r="AX27" s="83" t="s">
        <v>2025</v>
      </c>
      <c r="AY27" s="78" t="s">
        <v>66</v>
      </c>
      <c r="AZ27" s="78" t="str">
        <f>REPLACE(INDEX(GroupVertices[Group],MATCH(Vertices[[#This Row],[Vertex]],GroupVertices[Vertex],0)),1,1,"")</f>
        <v>9</v>
      </c>
      <c r="BA27" s="48"/>
      <c r="BB27" s="48"/>
      <c r="BC27" s="48"/>
      <c r="BD27" s="48"/>
      <c r="BE27" s="48"/>
      <c r="BF27" s="48"/>
      <c r="BG27" s="120" t="s">
        <v>2857</v>
      </c>
      <c r="BH27" s="120" t="s">
        <v>2857</v>
      </c>
      <c r="BI27" s="120" t="s">
        <v>2949</v>
      </c>
      <c r="BJ27" s="120" t="s">
        <v>2949</v>
      </c>
      <c r="BK27" s="120">
        <v>0</v>
      </c>
      <c r="BL27" s="123">
        <v>0</v>
      </c>
      <c r="BM27" s="120">
        <v>1</v>
      </c>
      <c r="BN27" s="123">
        <v>2.2222222222222223</v>
      </c>
      <c r="BO27" s="120">
        <v>0</v>
      </c>
      <c r="BP27" s="123">
        <v>0</v>
      </c>
      <c r="BQ27" s="120">
        <v>44</v>
      </c>
      <c r="BR27" s="123">
        <v>97.77777777777777</v>
      </c>
      <c r="BS27" s="120">
        <v>45</v>
      </c>
      <c r="BT27" s="2"/>
      <c r="BU27" s="3"/>
      <c r="BV27" s="3"/>
      <c r="BW27" s="3"/>
      <c r="BX27" s="3"/>
    </row>
    <row r="28" spans="1:76" ht="15">
      <c r="A28" s="64" t="s">
        <v>341</v>
      </c>
      <c r="B28" s="65"/>
      <c r="C28" s="65" t="s">
        <v>64</v>
      </c>
      <c r="D28" s="66">
        <v>323.8652512371901</v>
      </c>
      <c r="E28" s="68"/>
      <c r="F28" s="100" t="s">
        <v>1933</v>
      </c>
      <c r="G28" s="65"/>
      <c r="H28" s="69" t="s">
        <v>341</v>
      </c>
      <c r="I28" s="70"/>
      <c r="J28" s="70"/>
      <c r="K28" s="69" t="s">
        <v>2205</v>
      </c>
      <c r="L28" s="73">
        <v>1</v>
      </c>
      <c r="M28" s="74">
        <v>7647.888671875</v>
      </c>
      <c r="N28" s="74">
        <v>9646.09375</v>
      </c>
      <c r="O28" s="75"/>
      <c r="P28" s="76"/>
      <c r="Q28" s="76"/>
      <c r="R28" s="86"/>
      <c r="S28" s="48">
        <v>1</v>
      </c>
      <c r="T28" s="48">
        <v>0</v>
      </c>
      <c r="U28" s="49">
        <v>0</v>
      </c>
      <c r="V28" s="49">
        <v>0.083333</v>
      </c>
      <c r="W28" s="49">
        <v>0</v>
      </c>
      <c r="X28" s="49">
        <v>0.637766</v>
      </c>
      <c r="Y28" s="49">
        <v>0</v>
      </c>
      <c r="Z28" s="49">
        <v>0</v>
      </c>
      <c r="AA28" s="71">
        <v>28</v>
      </c>
      <c r="AB28" s="71"/>
      <c r="AC28" s="72"/>
      <c r="AD28" s="78" t="s">
        <v>1200</v>
      </c>
      <c r="AE28" s="78">
        <v>2009</v>
      </c>
      <c r="AF28" s="78">
        <v>167017</v>
      </c>
      <c r="AG28" s="78">
        <v>39417</v>
      </c>
      <c r="AH28" s="78">
        <v>538</v>
      </c>
      <c r="AI28" s="78"/>
      <c r="AJ28" s="78" t="s">
        <v>1377</v>
      </c>
      <c r="AK28" s="78" t="s">
        <v>1543</v>
      </c>
      <c r="AL28" s="83" t="s">
        <v>1658</v>
      </c>
      <c r="AM28" s="78"/>
      <c r="AN28" s="80">
        <v>39556.85643518518</v>
      </c>
      <c r="AO28" s="83" t="s">
        <v>1781</v>
      </c>
      <c r="AP28" s="78" t="b">
        <v>0</v>
      </c>
      <c r="AQ28" s="78" t="b">
        <v>0</v>
      </c>
      <c r="AR28" s="78" t="b">
        <v>1</v>
      </c>
      <c r="AS28" s="78" t="s">
        <v>1115</v>
      </c>
      <c r="AT28" s="78">
        <v>3013</v>
      </c>
      <c r="AU28" s="83" t="s">
        <v>1913</v>
      </c>
      <c r="AV28" s="78" t="b">
        <v>0</v>
      </c>
      <c r="AW28" s="78" t="s">
        <v>2000</v>
      </c>
      <c r="AX28" s="83" t="s">
        <v>2026</v>
      </c>
      <c r="AY28" s="78" t="s">
        <v>65</v>
      </c>
      <c r="AZ28" s="78" t="str">
        <f>REPLACE(INDEX(GroupVertices[Group],MATCH(Vertices[[#This Row],[Vertex]],GroupVertices[Vertex],0)),1,1,"")</f>
        <v>9</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342</v>
      </c>
      <c r="B29" s="65"/>
      <c r="C29" s="65" t="s">
        <v>64</v>
      </c>
      <c r="D29" s="66">
        <v>182.88552623513723</v>
      </c>
      <c r="E29" s="68"/>
      <c r="F29" s="100" t="s">
        <v>1934</v>
      </c>
      <c r="G29" s="65"/>
      <c r="H29" s="69" t="s">
        <v>342</v>
      </c>
      <c r="I29" s="70"/>
      <c r="J29" s="70"/>
      <c r="K29" s="69" t="s">
        <v>2206</v>
      </c>
      <c r="L29" s="73">
        <v>1</v>
      </c>
      <c r="M29" s="74">
        <v>8842.5205078125</v>
      </c>
      <c r="N29" s="74">
        <v>9423.24609375</v>
      </c>
      <c r="O29" s="75"/>
      <c r="P29" s="76"/>
      <c r="Q29" s="76"/>
      <c r="R29" s="86"/>
      <c r="S29" s="48">
        <v>1</v>
      </c>
      <c r="T29" s="48">
        <v>0</v>
      </c>
      <c r="U29" s="49">
        <v>0</v>
      </c>
      <c r="V29" s="49">
        <v>0.083333</v>
      </c>
      <c r="W29" s="49">
        <v>0</v>
      </c>
      <c r="X29" s="49">
        <v>0.637766</v>
      </c>
      <c r="Y29" s="49">
        <v>0</v>
      </c>
      <c r="Z29" s="49">
        <v>0</v>
      </c>
      <c r="AA29" s="71">
        <v>29</v>
      </c>
      <c r="AB29" s="71"/>
      <c r="AC29" s="72"/>
      <c r="AD29" s="78" t="s">
        <v>1201</v>
      </c>
      <c r="AE29" s="78">
        <v>1425</v>
      </c>
      <c r="AF29" s="78">
        <v>21552</v>
      </c>
      <c r="AG29" s="78">
        <v>26073</v>
      </c>
      <c r="AH29" s="78">
        <v>10126</v>
      </c>
      <c r="AI29" s="78"/>
      <c r="AJ29" s="78" t="s">
        <v>1378</v>
      </c>
      <c r="AK29" s="78" t="s">
        <v>1544</v>
      </c>
      <c r="AL29" s="78"/>
      <c r="AM29" s="78"/>
      <c r="AN29" s="80">
        <v>39986.94349537037</v>
      </c>
      <c r="AO29" s="78"/>
      <c r="AP29" s="78" t="b">
        <v>0</v>
      </c>
      <c r="AQ29" s="78" t="b">
        <v>0</v>
      </c>
      <c r="AR29" s="78" t="b">
        <v>1</v>
      </c>
      <c r="AS29" s="78" t="s">
        <v>1115</v>
      </c>
      <c r="AT29" s="78">
        <v>715</v>
      </c>
      <c r="AU29" s="83" t="s">
        <v>1922</v>
      </c>
      <c r="AV29" s="78" t="b">
        <v>1</v>
      </c>
      <c r="AW29" s="78" t="s">
        <v>2000</v>
      </c>
      <c r="AX29" s="83" t="s">
        <v>2027</v>
      </c>
      <c r="AY29" s="78" t="s">
        <v>65</v>
      </c>
      <c r="AZ29" s="78" t="str">
        <f>REPLACE(INDEX(GroupVertices[Group],MATCH(Vertices[[#This Row],[Vertex]],GroupVertices[Vertex],0)),1,1,"")</f>
        <v>9</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343</v>
      </c>
      <c r="B30" s="65"/>
      <c r="C30" s="65" t="s">
        <v>64</v>
      </c>
      <c r="D30" s="66">
        <v>189.61541459600932</v>
      </c>
      <c r="E30" s="68"/>
      <c r="F30" s="100" t="s">
        <v>1935</v>
      </c>
      <c r="G30" s="65"/>
      <c r="H30" s="69" t="s">
        <v>343</v>
      </c>
      <c r="I30" s="70"/>
      <c r="J30" s="70"/>
      <c r="K30" s="69" t="s">
        <v>2207</v>
      </c>
      <c r="L30" s="73">
        <v>480.26498066480025</v>
      </c>
      <c r="M30" s="74">
        <v>7948.9404296875</v>
      </c>
      <c r="N30" s="74">
        <v>8735.814453125</v>
      </c>
      <c r="O30" s="75"/>
      <c r="P30" s="76"/>
      <c r="Q30" s="76"/>
      <c r="R30" s="86"/>
      <c r="S30" s="48">
        <v>2</v>
      </c>
      <c r="T30" s="48">
        <v>0</v>
      </c>
      <c r="U30" s="49">
        <v>12</v>
      </c>
      <c r="V30" s="49">
        <v>0.125</v>
      </c>
      <c r="W30" s="49">
        <v>0</v>
      </c>
      <c r="X30" s="49">
        <v>1.146653</v>
      </c>
      <c r="Y30" s="49">
        <v>0</v>
      </c>
      <c r="Z30" s="49">
        <v>0</v>
      </c>
      <c r="AA30" s="71">
        <v>30</v>
      </c>
      <c r="AB30" s="71"/>
      <c r="AC30" s="72"/>
      <c r="AD30" s="78" t="s">
        <v>1202</v>
      </c>
      <c r="AE30" s="78">
        <v>318</v>
      </c>
      <c r="AF30" s="78">
        <v>28496</v>
      </c>
      <c r="AG30" s="78">
        <v>37991</v>
      </c>
      <c r="AH30" s="78">
        <v>5668</v>
      </c>
      <c r="AI30" s="78"/>
      <c r="AJ30" s="78" t="s">
        <v>1379</v>
      </c>
      <c r="AK30" s="78" t="s">
        <v>1543</v>
      </c>
      <c r="AL30" s="83" t="s">
        <v>1659</v>
      </c>
      <c r="AM30" s="78"/>
      <c r="AN30" s="80">
        <v>39588.801666666666</v>
      </c>
      <c r="AO30" s="83" t="s">
        <v>1782</v>
      </c>
      <c r="AP30" s="78" t="b">
        <v>0</v>
      </c>
      <c r="AQ30" s="78" t="b">
        <v>0</v>
      </c>
      <c r="AR30" s="78" t="b">
        <v>1</v>
      </c>
      <c r="AS30" s="78" t="s">
        <v>1115</v>
      </c>
      <c r="AT30" s="78">
        <v>991</v>
      </c>
      <c r="AU30" s="83" t="s">
        <v>1913</v>
      </c>
      <c r="AV30" s="78" t="b">
        <v>0</v>
      </c>
      <c r="AW30" s="78" t="s">
        <v>2000</v>
      </c>
      <c r="AX30" s="83" t="s">
        <v>2028</v>
      </c>
      <c r="AY30" s="78" t="s">
        <v>65</v>
      </c>
      <c r="AZ30" s="78" t="str">
        <f>REPLACE(INDEX(GroupVertices[Group],MATCH(Vertices[[#This Row],[Vertex]],GroupVertices[Vertex],0)),1,1,"")</f>
        <v>9</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232</v>
      </c>
      <c r="B31" s="65"/>
      <c r="C31" s="65" t="s">
        <v>64</v>
      </c>
      <c r="D31" s="66">
        <v>162.53207210687194</v>
      </c>
      <c r="E31" s="68"/>
      <c r="F31" s="100" t="s">
        <v>684</v>
      </c>
      <c r="G31" s="65"/>
      <c r="H31" s="69" t="s">
        <v>232</v>
      </c>
      <c r="I31" s="70"/>
      <c r="J31" s="70"/>
      <c r="K31" s="69" t="s">
        <v>2208</v>
      </c>
      <c r="L31" s="73">
        <v>1</v>
      </c>
      <c r="M31" s="74">
        <v>1391.4571533203125</v>
      </c>
      <c r="N31" s="74">
        <v>5774.21240234375</v>
      </c>
      <c r="O31" s="75"/>
      <c r="P31" s="76"/>
      <c r="Q31" s="76"/>
      <c r="R31" s="86"/>
      <c r="S31" s="48">
        <v>1</v>
      </c>
      <c r="T31" s="48">
        <v>1</v>
      </c>
      <c r="U31" s="49">
        <v>0</v>
      </c>
      <c r="V31" s="49">
        <v>0</v>
      </c>
      <c r="W31" s="49">
        <v>0</v>
      </c>
      <c r="X31" s="49">
        <v>0.999997</v>
      </c>
      <c r="Y31" s="49">
        <v>0</v>
      </c>
      <c r="Z31" s="49" t="s">
        <v>3310</v>
      </c>
      <c r="AA31" s="71">
        <v>31</v>
      </c>
      <c r="AB31" s="71"/>
      <c r="AC31" s="72"/>
      <c r="AD31" s="78" t="s">
        <v>1203</v>
      </c>
      <c r="AE31" s="78">
        <v>412</v>
      </c>
      <c r="AF31" s="78">
        <v>551</v>
      </c>
      <c r="AG31" s="78">
        <v>105194</v>
      </c>
      <c r="AH31" s="78">
        <v>2343</v>
      </c>
      <c r="AI31" s="78"/>
      <c r="AJ31" s="78" t="s">
        <v>1380</v>
      </c>
      <c r="AK31" s="78" t="s">
        <v>1545</v>
      </c>
      <c r="AL31" s="78"/>
      <c r="AM31" s="78"/>
      <c r="AN31" s="80">
        <v>40037.61645833333</v>
      </c>
      <c r="AO31" s="83" t="s">
        <v>1783</v>
      </c>
      <c r="AP31" s="78" t="b">
        <v>0</v>
      </c>
      <c r="AQ31" s="78" t="b">
        <v>0</v>
      </c>
      <c r="AR31" s="78" t="b">
        <v>1</v>
      </c>
      <c r="AS31" s="78" t="s">
        <v>1115</v>
      </c>
      <c r="AT31" s="78">
        <v>38</v>
      </c>
      <c r="AU31" s="83" t="s">
        <v>1913</v>
      </c>
      <c r="AV31" s="78" t="b">
        <v>0</v>
      </c>
      <c r="AW31" s="78" t="s">
        <v>2000</v>
      </c>
      <c r="AX31" s="83" t="s">
        <v>2029</v>
      </c>
      <c r="AY31" s="78" t="s">
        <v>66</v>
      </c>
      <c r="AZ31" s="78" t="str">
        <f>REPLACE(INDEX(GroupVertices[Group],MATCH(Vertices[[#This Row],[Vertex]],GroupVertices[Vertex],0)),1,1,"")</f>
        <v>1</v>
      </c>
      <c r="BA31" s="48"/>
      <c r="BB31" s="48"/>
      <c r="BC31" s="48"/>
      <c r="BD31" s="48"/>
      <c r="BE31" s="48" t="s">
        <v>612</v>
      </c>
      <c r="BF31" s="48" t="s">
        <v>612</v>
      </c>
      <c r="BG31" s="120" t="s">
        <v>2858</v>
      </c>
      <c r="BH31" s="120" t="s">
        <v>2858</v>
      </c>
      <c r="BI31" s="120" t="s">
        <v>2950</v>
      </c>
      <c r="BJ31" s="120" t="s">
        <v>2950</v>
      </c>
      <c r="BK31" s="120">
        <v>0</v>
      </c>
      <c r="BL31" s="123">
        <v>0</v>
      </c>
      <c r="BM31" s="120">
        <v>1</v>
      </c>
      <c r="BN31" s="123">
        <v>2.5</v>
      </c>
      <c r="BO31" s="120">
        <v>0</v>
      </c>
      <c r="BP31" s="123">
        <v>0</v>
      </c>
      <c r="BQ31" s="120">
        <v>39</v>
      </c>
      <c r="BR31" s="123">
        <v>97.5</v>
      </c>
      <c r="BS31" s="120">
        <v>40</v>
      </c>
      <c r="BT31" s="2"/>
      <c r="BU31" s="3"/>
      <c r="BV31" s="3"/>
      <c r="BW31" s="3"/>
      <c r="BX31" s="3"/>
    </row>
    <row r="32" spans="1:76" ht="15">
      <c r="A32" s="64" t="s">
        <v>233</v>
      </c>
      <c r="B32" s="65"/>
      <c r="C32" s="65" t="s">
        <v>64</v>
      </c>
      <c r="D32" s="66">
        <v>162.28978061922533</v>
      </c>
      <c r="E32" s="68"/>
      <c r="F32" s="100" t="s">
        <v>685</v>
      </c>
      <c r="G32" s="65"/>
      <c r="H32" s="69" t="s">
        <v>233</v>
      </c>
      <c r="I32" s="70"/>
      <c r="J32" s="70"/>
      <c r="K32" s="69" t="s">
        <v>2209</v>
      </c>
      <c r="L32" s="73">
        <v>1</v>
      </c>
      <c r="M32" s="74">
        <v>2827.31103515625</v>
      </c>
      <c r="N32" s="74">
        <v>6634.63037109375</v>
      </c>
      <c r="O32" s="75"/>
      <c r="P32" s="76"/>
      <c r="Q32" s="76"/>
      <c r="R32" s="86"/>
      <c r="S32" s="48">
        <v>1</v>
      </c>
      <c r="T32" s="48">
        <v>1</v>
      </c>
      <c r="U32" s="49">
        <v>0</v>
      </c>
      <c r="V32" s="49">
        <v>0</v>
      </c>
      <c r="W32" s="49">
        <v>0</v>
      </c>
      <c r="X32" s="49">
        <v>0.999997</v>
      </c>
      <c r="Y32" s="49">
        <v>0</v>
      </c>
      <c r="Z32" s="49" t="s">
        <v>3310</v>
      </c>
      <c r="AA32" s="71">
        <v>32</v>
      </c>
      <c r="AB32" s="71"/>
      <c r="AC32" s="72"/>
      <c r="AD32" s="78" t="s">
        <v>1204</v>
      </c>
      <c r="AE32" s="78">
        <v>0</v>
      </c>
      <c r="AF32" s="78">
        <v>301</v>
      </c>
      <c r="AG32" s="78">
        <v>6961</v>
      </c>
      <c r="AH32" s="78">
        <v>0</v>
      </c>
      <c r="AI32" s="78"/>
      <c r="AJ32" s="78"/>
      <c r="AK32" s="78"/>
      <c r="AL32" s="78"/>
      <c r="AM32" s="78"/>
      <c r="AN32" s="80">
        <v>40806.684652777774</v>
      </c>
      <c r="AO32" s="83" t="s">
        <v>1784</v>
      </c>
      <c r="AP32" s="78" t="b">
        <v>1</v>
      </c>
      <c r="AQ32" s="78" t="b">
        <v>0</v>
      </c>
      <c r="AR32" s="78" t="b">
        <v>0</v>
      </c>
      <c r="AS32" s="78" t="s">
        <v>1115</v>
      </c>
      <c r="AT32" s="78">
        <v>29</v>
      </c>
      <c r="AU32" s="83" t="s">
        <v>1913</v>
      </c>
      <c r="AV32" s="78" t="b">
        <v>0</v>
      </c>
      <c r="AW32" s="78" t="s">
        <v>2000</v>
      </c>
      <c r="AX32" s="83" t="s">
        <v>2030</v>
      </c>
      <c r="AY32" s="78" t="s">
        <v>66</v>
      </c>
      <c r="AZ32" s="78" t="str">
        <f>REPLACE(INDEX(GroupVertices[Group],MATCH(Vertices[[#This Row],[Vertex]],GroupVertices[Vertex],0)),1,1,"")</f>
        <v>1</v>
      </c>
      <c r="BA32" s="48" t="s">
        <v>524</v>
      </c>
      <c r="BB32" s="48" t="s">
        <v>524</v>
      </c>
      <c r="BC32" s="48" t="s">
        <v>575</v>
      </c>
      <c r="BD32" s="48" t="s">
        <v>575</v>
      </c>
      <c r="BE32" s="48"/>
      <c r="BF32" s="48"/>
      <c r="BG32" s="120" t="s">
        <v>2859</v>
      </c>
      <c r="BH32" s="120" t="s">
        <v>2859</v>
      </c>
      <c r="BI32" s="120" t="s">
        <v>2951</v>
      </c>
      <c r="BJ32" s="120" t="s">
        <v>2951</v>
      </c>
      <c r="BK32" s="120">
        <v>0</v>
      </c>
      <c r="BL32" s="123">
        <v>0</v>
      </c>
      <c r="BM32" s="120">
        <v>1</v>
      </c>
      <c r="BN32" s="123">
        <v>7.142857142857143</v>
      </c>
      <c r="BO32" s="120">
        <v>0</v>
      </c>
      <c r="BP32" s="123">
        <v>0</v>
      </c>
      <c r="BQ32" s="120">
        <v>13</v>
      </c>
      <c r="BR32" s="123">
        <v>92.85714285714286</v>
      </c>
      <c r="BS32" s="120">
        <v>14</v>
      </c>
      <c r="BT32" s="2"/>
      <c r="BU32" s="3"/>
      <c r="BV32" s="3"/>
      <c r="BW32" s="3"/>
      <c r="BX32" s="3"/>
    </row>
    <row r="33" spans="1:76" ht="15">
      <c r="A33" s="64" t="s">
        <v>234</v>
      </c>
      <c r="B33" s="65"/>
      <c r="C33" s="65" t="s">
        <v>64</v>
      </c>
      <c r="D33" s="66">
        <v>162.61154371482002</v>
      </c>
      <c r="E33" s="68"/>
      <c r="F33" s="100" t="s">
        <v>686</v>
      </c>
      <c r="G33" s="65"/>
      <c r="H33" s="69" t="s">
        <v>234</v>
      </c>
      <c r="I33" s="70"/>
      <c r="J33" s="70"/>
      <c r="K33" s="69" t="s">
        <v>2210</v>
      </c>
      <c r="L33" s="73">
        <v>1</v>
      </c>
      <c r="M33" s="74">
        <v>7263.73095703125</v>
      </c>
      <c r="N33" s="74">
        <v>3426.1279296875</v>
      </c>
      <c r="O33" s="75"/>
      <c r="P33" s="76"/>
      <c r="Q33" s="76"/>
      <c r="R33" s="86"/>
      <c r="S33" s="48">
        <v>0</v>
      </c>
      <c r="T33" s="48">
        <v>1</v>
      </c>
      <c r="U33" s="49">
        <v>0</v>
      </c>
      <c r="V33" s="49">
        <v>1</v>
      </c>
      <c r="W33" s="49">
        <v>0</v>
      </c>
      <c r="X33" s="49">
        <v>0.999997</v>
      </c>
      <c r="Y33" s="49">
        <v>0</v>
      </c>
      <c r="Z33" s="49">
        <v>0</v>
      </c>
      <c r="AA33" s="71">
        <v>33</v>
      </c>
      <c r="AB33" s="71"/>
      <c r="AC33" s="72"/>
      <c r="AD33" s="78" t="s">
        <v>1205</v>
      </c>
      <c r="AE33" s="78">
        <v>1838</v>
      </c>
      <c r="AF33" s="78">
        <v>633</v>
      </c>
      <c r="AG33" s="78">
        <v>14193</v>
      </c>
      <c r="AH33" s="78">
        <v>33867</v>
      </c>
      <c r="AI33" s="78"/>
      <c r="AJ33" s="78" t="s">
        <v>1381</v>
      </c>
      <c r="AK33" s="78" t="s">
        <v>1546</v>
      </c>
      <c r="AL33" s="78"/>
      <c r="AM33" s="78"/>
      <c r="AN33" s="80">
        <v>41746.92480324074</v>
      </c>
      <c r="AO33" s="83" t="s">
        <v>1785</v>
      </c>
      <c r="AP33" s="78" t="b">
        <v>1</v>
      </c>
      <c r="AQ33" s="78" t="b">
        <v>0</v>
      </c>
      <c r="AR33" s="78" t="b">
        <v>0</v>
      </c>
      <c r="AS33" s="78" t="s">
        <v>1115</v>
      </c>
      <c r="AT33" s="78">
        <v>36</v>
      </c>
      <c r="AU33" s="83" t="s">
        <v>1913</v>
      </c>
      <c r="AV33" s="78" t="b">
        <v>0</v>
      </c>
      <c r="AW33" s="78" t="s">
        <v>2000</v>
      </c>
      <c r="AX33" s="83" t="s">
        <v>2031</v>
      </c>
      <c r="AY33" s="78" t="s">
        <v>66</v>
      </c>
      <c r="AZ33" s="78" t="str">
        <f>REPLACE(INDEX(GroupVertices[Group],MATCH(Vertices[[#This Row],[Vertex]],GroupVertices[Vertex],0)),1,1,"")</f>
        <v>30</v>
      </c>
      <c r="BA33" s="48" t="s">
        <v>525</v>
      </c>
      <c r="BB33" s="48" t="s">
        <v>525</v>
      </c>
      <c r="BC33" s="48" t="s">
        <v>576</v>
      </c>
      <c r="BD33" s="48" t="s">
        <v>576</v>
      </c>
      <c r="BE33" s="48"/>
      <c r="BF33" s="48"/>
      <c r="BG33" s="120" t="s">
        <v>2860</v>
      </c>
      <c r="BH33" s="120" t="s">
        <v>2860</v>
      </c>
      <c r="BI33" s="120" t="s">
        <v>2952</v>
      </c>
      <c r="BJ33" s="120" t="s">
        <v>2952</v>
      </c>
      <c r="BK33" s="120">
        <v>1</v>
      </c>
      <c r="BL33" s="123">
        <v>3.0303030303030303</v>
      </c>
      <c r="BM33" s="120">
        <v>2</v>
      </c>
      <c r="BN33" s="123">
        <v>6.0606060606060606</v>
      </c>
      <c r="BO33" s="120">
        <v>0</v>
      </c>
      <c r="BP33" s="123">
        <v>0</v>
      </c>
      <c r="BQ33" s="120">
        <v>30</v>
      </c>
      <c r="BR33" s="123">
        <v>90.9090909090909</v>
      </c>
      <c r="BS33" s="120">
        <v>33</v>
      </c>
      <c r="BT33" s="2"/>
      <c r="BU33" s="3"/>
      <c r="BV33" s="3"/>
      <c r="BW33" s="3"/>
      <c r="BX33" s="3"/>
    </row>
    <row r="34" spans="1:76" ht="15">
      <c r="A34" s="64" t="s">
        <v>344</v>
      </c>
      <c r="B34" s="65"/>
      <c r="C34" s="65" t="s">
        <v>64</v>
      </c>
      <c r="D34" s="66">
        <v>406.6252392556158</v>
      </c>
      <c r="E34" s="68"/>
      <c r="F34" s="100" t="s">
        <v>1936</v>
      </c>
      <c r="G34" s="65"/>
      <c r="H34" s="69" t="s">
        <v>344</v>
      </c>
      <c r="I34" s="70"/>
      <c r="J34" s="70"/>
      <c r="K34" s="69" t="s">
        <v>2211</v>
      </c>
      <c r="L34" s="73">
        <v>1</v>
      </c>
      <c r="M34" s="74">
        <v>7263.73095703125</v>
      </c>
      <c r="N34" s="74">
        <v>3949.60498046875</v>
      </c>
      <c r="O34" s="75"/>
      <c r="P34" s="76"/>
      <c r="Q34" s="76"/>
      <c r="R34" s="86"/>
      <c r="S34" s="48">
        <v>1</v>
      </c>
      <c r="T34" s="48">
        <v>0</v>
      </c>
      <c r="U34" s="49">
        <v>0</v>
      </c>
      <c r="V34" s="49">
        <v>1</v>
      </c>
      <c r="W34" s="49">
        <v>0</v>
      </c>
      <c r="X34" s="49">
        <v>0.999997</v>
      </c>
      <c r="Y34" s="49">
        <v>0</v>
      </c>
      <c r="Z34" s="49">
        <v>0</v>
      </c>
      <c r="AA34" s="71">
        <v>34</v>
      </c>
      <c r="AB34" s="71"/>
      <c r="AC34" s="72"/>
      <c r="AD34" s="78" t="s">
        <v>1206</v>
      </c>
      <c r="AE34" s="78">
        <v>825</v>
      </c>
      <c r="AF34" s="78">
        <v>252410</v>
      </c>
      <c r="AG34" s="78">
        <v>93403</v>
      </c>
      <c r="AH34" s="78">
        <v>1191</v>
      </c>
      <c r="AI34" s="78"/>
      <c r="AJ34" s="78" t="s">
        <v>1382</v>
      </c>
      <c r="AK34" s="78" t="s">
        <v>1547</v>
      </c>
      <c r="AL34" s="83" t="s">
        <v>1660</v>
      </c>
      <c r="AM34" s="78"/>
      <c r="AN34" s="80">
        <v>39684.14540509259</v>
      </c>
      <c r="AO34" s="83" t="s">
        <v>1786</v>
      </c>
      <c r="AP34" s="78" t="b">
        <v>0</v>
      </c>
      <c r="AQ34" s="78" t="b">
        <v>0</v>
      </c>
      <c r="AR34" s="78" t="b">
        <v>1</v>
      </c>
      <c r="AS34" s="78" t="s">
        <v>1115</v>
      </c>
      <c r="AT34" s="78">
        <v>2996</v>
      </c>
      <c r="AU34" s="83" t="s">
        <v>1913</v>
      </c>
      <c r="AV34" s="78" t="b">
        <v>1</v>
      </c>
      <c r="AW34" s="78" t="s">
        <v>2000</v>
      </c>
      <c r="AX34" s="83" t="s">
        <v>2032</v>
      </c>
      <c r="AY34" s="78" t="s">
        <v>65</v>
      </c>
      <c r="AZ34" s="78" t="str">
        <f>REPLACE(INDEX(GroupVertices[Group],MATCH(Vertices[[#This Row],[Vertex]],GroupVertices[Vertex],0)),1,1,"")</f>
        <v>30</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235</v>
      </c>
      <c r="B35" s="65"/>
      <c r="C35" s="65" t="s">
        <v>64</v>
      </c>
      <c r="D35" s="66">
        <v>162.13859073093386</v>
      </c>
      <c r="E35" s="68"/>
      <c r="F35" s="100" t="s">
        <v>687</v>
      </c>
      <c r="G35" s="65"/>
      <c r="H35" s="69" t="s">
        <v>235</v>
      </c>
      <c r="I35" s="70"/>
      <c r="J35" s="70"/>
      <c r="K35" s="69" t="s">
        <v>2212</v>
      </c>
      <c r="L35" s="73">
        <v>1</v>
      </c>
      <c r="M35" s="74">
        <v>1391.4571533203125</v>
      </c>
      <c r="N35" s="74">
        <v>6634.63037109375</v>
      </c>
      <c r="O35" s="75"/>
      <c r="P35" s="76"/>
      <c r="Q35" s="76"/>
      <c r="R35" s="86"/>
      <c r="S35" s="48">
        <v>1</v>
      </c>
      <c r="T35" s="48">
        <v>1</v>
      </c>
      <c r="U35" s="49">
        <v>0</v>
      </c>
      <c r="V35" s="49">
        <v>0</v>
      </c>
      <c r="W35" s="49">
        <v>0</v>
      </c>
      <c r="X35" s="49">
        <v>0.999997</v>
      </c>
      <c r="Y35" s="49">
        <v>0</v>
      </c>
      <c r="Z35" s="49" t="s">
        <v>3310</v>
      </c>
      <c r="AA35" s="71">
        <v>35</v>
      </c>
      <c r="AB35" s="71"/>
      <c r="AC35" s="72"/>
      <c r="AD35" s="78" t="s">
        <v>1207</v>
      </c>
      <c r="AE35" s="78">
        <v>43</v>
      </c>
      <c r="AF35" s="78">
        <v>145</v>
      </c>
      <c r="AG35" s="78">
        <v>25954</v>
      </c>
      <c r="AH35" s="78">
        <v>247</v>
      </c>
      <c r="AI35" s="78"/>
      <c r="AJ35" s="78" t="s">
        <v>1383</v>
      </c>
      <c r="AK35" s="78" t="s">
        <v>1548</v>
      </c>
      <c r="AL35" s="83" t="s">
        <v>1661</v>
      </c>
      <c r="AM35" s="78"/>
      <c r="AN35" s="80">
        <v>43123.346238425926</v>
      </c>
      <c r="AO35" s="83" t="s">
        <v>1787</v>
      </c>
      <c r="AP35" s="78" t="b">
        <v>1</v>
      </c>
      <c r="AQ35" s="78" t="b">
        <v>0</v>
      </c>
      <c r="AR35" s="78" t="b">
        <v>0</v>
      </c>
      <c r="AS35" s="78" t="s">
        <v>1911</v>
      </c>
      <c r="AT35" s="78">
        <v>1</v>
      </c>
      <c r="AU35" s="78"/>
      <c r="AV35" s="78" t="b">
        <v>0</v>
      </c>
      <c r="AW35" s="78" t="s">
        <v>2000</v>
      </c>
      <c r="AX35" s="83" t="s">
        <v>2033</v>
      </c>
      <c r="AY35" s="78" t="s">
        <v>66</v>
      </c>
      <c r="AZ35" s="78" t="str">
        <f>REPLACE(INDEX(GroupVertices[Group],MATCH(Vertices[[#This Row],[Vertex]],GroupVertices[Vertex],0)),1,1,"")</f>
        <v>1</v>
      </c>
      <c r="BA35" s="48" t="s">
        <v>526</v>
      </c>
      <c r="BB35" s="48" t="s">
        <v>526</v>
      </c>
      <c r="BC35" s="48" t="s">
        <v>577</v>
      </c>
      <c r="BD35" s="48" t="s">
        <v>577</v>
      </c>
      <c r="BE35" s="48" t="s">
        <v>613</v>
      </c>
      <c r="BF35" s="48" t="s">
        <v>613</v>
      </c>
      <c r="BG35" s="120" t="s">
        <v>2861</v>
      </c>
      <c r="BH35" s="120" t="s">
        <v>2861</v>
      </c>
      <c r="BI35" s="120" t="s">
        <v>2953</v>
      </c>
      <c r="BJ35" s="120" t="s">
        <v>2953</v>
      </c>
      <c r="BK35" s="120">
        <v>0</v>
      </c>
      <c r="BL35" s="123">
        <v>0</v>
      </c>
      <c r="BM35" s="120">
        <v>2</v>
      </c>
      <c r="BN35" s="123">
        <v>10.526315789473685</v>
      </c>
      <c r="BO35" s="120">
        <v>0</v>
      </c>
      <c r="BP35" s="123">
        <v>0</v>
      </c>
      <c r="BQ35" s="120">
        <v>17</v>
      </c>
      <c r="BR35" s="123">
        <v>89.47368421052632</v>
      </c>
      <c r="BS35" s="120">
        <v>19</v>
      </c>
      <c r="BT35" s="2"/>
      <c r="BU35" s="3"/>
      <c r="BV35" s="3"/>
      <c r="BW35" s="3"/>
      <c r="BX35" s="3"/>
    </row>
    <row r="36" spans="1:76" ht="15">
      <c r="A36" s="64" t="s">
        <v>236</v>
      </c>
      <c r="B36" s="65"/>
      <c r="C36" s="65" t="s">
        <v>64</v>
      </c>
      <c r="D36" s="66">
        <v>162.90520099784771</v>
      </c>
      <c r="E36" s="68"/>
      <c r="F36" s="100" t="s">
        <v>688</v>
      </c>
      <c r="G36" s="65"/>
      <c r="H36" s="69" t="s">
        <v>236</v>
      </c>
      <c r="I36" s="70"/>
      <c r="J36" s="70"/>
      <c r="K36" s="69" t="s">
        <v>2213</v>
      </c>
      <c r="L36" s="73">
        <v>1</v>
      </c>
      <c r="M36" s="74">
        <v>912.8391723632812</v>
      </c>
      <c r="N36" s="74">
        <v>6634.63037109375</v>
      </c>
      <c r="O36" s="75"/>
      <c r="P36" s="76"/>
      <c r="Q36" s="76"/>
      <c r="R36" s="86"/>
      <c r="S36" s="48">
        <v>1</v>
      </c>
      <c r="T36" s="48">
        <v>1</v>
      </c>
      <c r="U36" s="49">
        <v>0</v>
      </c>
      <c r="V36" s="49">
        <v>0</v>
      </c>
      <c r="W36" s="49">
        <v>0</v>
      </c>
      <c r="X36" s="49">
        <v>0.999997</v>
      </c>
      <c r="Y36" s="49">
        <v>0</v>
      </c>
      <c r="Z36" s="49" t="s">
        <v>3310</v>
      </c>
      <c r="AA36" s="71">
        <v>36</v>
      </c>
      <c r="AB36" s="71"/>
      <c r="AC36" s="72"/>
      <c r="AD36" s="78" t="s">
        <v>1208</v>
      </c>
      <c r="AE36" s="78">
        <v>925</v>
      </c>
      <c r="AF36" s="78">
        <v>936</v>
      </c>
      <c r="AG36" s="78">
        <v>38765</v>
      </c>
      <c r="AH36" s="78">
        <v>3617</v>
      </c>
      <c r="AI36" s="78"/>
      <c r="AJ36" s="78" t="s">
        <v>1384</v>
      </c>
      <c r="AK36" s="78" t="s">
        <v>1549</v>
      </c>
      <c r="AL36" s="83" t="s">
        <v>1662</v>
      </c>
      <c r="AM36" s="78"/>
      <c r="AN36" s="80">
        <v>41386.76658564815</v>
      </c>
      <c r="AO36" s="83" t="s">
        <v>1788</v>
      </c>
      <c r="AP36" s="78" t="b">
        <v>0</v>
      </c>
      <c r="AQ36" s="78" t="b">
        <v>0</v>
      </c>
      <c r="AR36" s="78" t="b">
        <v>1</v>
      </c>
      <c r="AS36" s="78" t="s">
        <v>1115</v>
      </c>
      <c r="AT36" s="78">
        <v>357</v>
      </c>
      <c r="AU36" s="83" t="s">
        <v>1915</v>
      </c>
      <c r="AV36" s="78" t="b">
        <v>0</v>
      </c>
      <c r="AW36" s="78" t="s">
        <v>2000</v>
      </c>
      <c r="AX36" s="83" t="s">
        <v>2034</v>
      </c>
      <c r="AY36" s="78" t="s">
        <v>66</v>
      </c>
      <c r="AZ36" s="78" t="str">
        <f>REPLACE(INDEX(GroupVertices[Group],MATCH(Vertices[[#This Row],[Vertex]],GroupVertices[Vertex],0)),1,1,"")</f>
        <v>1</v>
      </c>
      <c r="BA36" s="48" t="s">
        <v>527</v>
      </c>
      <c r="BB36" s="48" t="s">
        <v>527</v>
      </c>
      <c r="BC36" s="48" t="s">
        <v>571</v>
      </c>
      <c r="BD36" s="48" t="s">
        <v>571</v>
      </c>
      <c r="BE36" s="48" t="s">
        <v>614</v>
      </c>
      <c r="BF36" s="48" t="s">
        <v>614</v>
      </c>
      <c r="BG36" s="120" t="s">
        <v>2862</v>
      </c>
      <c r="BH36" s="120" t="s">
        <v>2928</v>
      </c>
      <c r="BI36" s="120" t="s">
        <v>2954</v>
      </c>
      <c r="BJ36" s="120" t="s">
        <v>3021</v>
      </c>
      <c r="BK36" s="120">
        <v>0</v>
      </c>
      <c r="BL36" s="123">
        <v>0</v>
      </c>
      <c r="BM36" s="120">
        <v>0</v>
      </c>
      <c r="BN36" s="123">
        <v>0</v>
      </c>
      <c r="BO36" s="120">
        <v>0</v>
      </c>
      <c r="BP36" s="123">
        <v>0</v>
      </c>
      <c r="BQ36" s="120">
        <v>43</v>
      </c>
      <c r="BR36" s="123">
        <v>100</v>
      </c>
      <c r="BS36" s="120">
        <v>43</v>
      </c>
      <c r="BT36" s="2"/>
      <c r="BU36" s="3"/>
      <c r="BV36" s="3"/>
      <c r="BW36" s="3"/>
      <c r="BX36" s="3"/>
    </row>
    <row r="37" spans="1:76" ht="15">
      <c r="A37" s="64" t="s">
        <v>237</v>
      </c>
      <c r="B37" s="65"/>
      <c r="C37" s="65" t="s">
        <v>64</v>
      </c>
      <c r="D37" s="66">
        <v>162.20740151342548</v>
      </c>
      <c r="E37" s="68"/>
      <c r="F37" s="100" t="s">
        <v>689</v>
      </c>
      <c r="G37" s="65"/>
      <c r="H37" s="69" t="s">
        <v>237</v>
      </c>
      <c r="I37" s="70"/>
      <c r="J37" s="70"/>
      <c r="K37" s="69" t="s">
        <v>2214</v>
      </c>
      <c r="L37" s="73">
        <v>1</v>
      </c>
      <c r="M37" s="74">
        <v>9612.423828125</v>
      </c>
      <c r="N37" s="74">
        <v>9184.375</v>
      </c>
      <c r="O37" s="75"/>
      <c r="P37" s="76"/>
      <c r="Q37" s="76"/>
      <c r="R37" s="86"/>
      <c r="S37" s="48">
        <v>0</v>
      </c>
      <c r="T37" s="48">
        <v>1</v>
      </c>
      <c r="U37" s="49">
        <v>0</v>
      </c>
      <c r="V37" s="49">
        <v>0.2</v>
      </c>
      <c r="W37" s="49">
        <v>0</v>
      </c>
      <c r="X37" s="49">
        <v>0.610685</v>
      </c>
      <c r="Y37" s="49">
        <v>0</v>
      </c>
      <c r="Z37" s="49">
        <v>0</v>
      </c>
      <c r="AA37" s="71">
        <v>37</v>
      </c>
      <c r="AB37" s="71"/>
      <c r="AC37" s="72"/>
      <c r="AD37" s="78" t="s">
        <v>1209</v>
      </c>
      <c r="AE37" s="78">
        <v>331</v>
      </c>
      <c r="AF37" s="78">
        <v>216</v>
      </c>
      <c r="AG37" s="78">
        <v>949</v>
      </c>
      <c r="AH37" s="78">
        <v>562</v>
      </c>
      <c r="AI37" s="78"/>
      <c r="AJ37" s="78" t="s">
        <v>1385</v>
      </c>
      <c r="AK37" s="78" t="s">
        <v>1550</v>
      </c>
      <c r="AL37" s="83" t="s">
        <v>1663</v>
      </c>
      <c r="AM37" s="78"/>
      <c r="AN37" s="80">
        <v>42681.98998842593</v>
      </c>
      <c r="AO37" s="83" t="s">
        <v>1789</v>
      </c>
      <c r="AP37" s="78" t="b">
        <v>1</v>
      </c>
      <c r="AQ37" s="78" t="b">
        <v>0</v>
      </c>
      <c r="AR37" s="78" t="b">
        <v>1</v>
      </c>
      <c r="AS37" s="78" t="s">
        <v>1115</v>
      </c>
      <c r="AT37" s="78">
        <v>4</v>
      </c>
      <c r="AU37" s="78"/>
      <c r="AV37" s="78" t="b">
        <v>0</v>
      </c>
      <c r="AW37" s="78" t="s">
        <v>2000</v>
      </c>
      <c r="AX37" s="83" t="s">
        <v>2035</v>
      </c>
      <c r="AY37" s="78" t="s">
        <v>66</v>
      </c>
      <c r="AZ37" s="78" t="str">
        <f>REPLACE(INDEX(GroupVertices[Group],MATCH(Vertices[[#This Row],[Vertex]],GroupVertices[Vertex],0)),1,1,"")</f>
        <v>14</v>
      </c>
      <c r="BA37" s="48"/>
      <c r="BB37" s="48"/>
      <c r="BC37" s="48"/>
      <c r="BD37" s="48"/>
      <c r="BE37" s="48"/>
      <c r="BF37" s="48"/>
      <c r="BG37" s="120" t="s">
        <v>2863</v>
      </c>
      <c r="BH37" s="120" t="s">
        <v>2863</v>
      </c>
      <c r="BI37" s="120" t="s">
        <v>2955</v>
      </c>
      <c r="BJ37" s="120" t="s">
        <v>2955</v>
      </c>
      <c r="BK37" s="120">
        <v>2</v>
      </c>
      <c r="BL37" s="123">
        <v>10.526315789473685</v>
      </c>
      <c r="BM37" s="120">
        <v>0</v>
      </c>
      <c r="BN37" s="123">
        <v>0</v>
      </c>
      <c r="BO37" s="120">
        <v>0</v>
      </c>
      <c r="BP37" s="123">
        <v>0</v>
      </c>
      <c r="BQ37" s="120">
        <v>17</v>
      </c>
      <c r="BR37" s="123">
        <v>89.47368421052632</v>
      </c>
      <c r="BS37" s="120">
        <v>19</v>
      </c>
      <c r="BT37" s="2"/>
      <c r="BU37" s="3"/>
      <c r="BV37" s="3"/>
      <c r="BW37" s="3"/>
      <c r="BX37" s="3"/>
    </row>
    <row r="38" spans="1:76" ht="15">
      <c r="A38" s="64" t="s">
        <v>245</v>
      </c>
      <c r="B38" s="65"/>
      <c r="C38" s="65" t="s">
        <v>64</v>
      </c>
      <c r="D38" s="66">
        <v>162.31304060203942</v>
      </c>
      <c r="E38" s="68"/>
      <c r="F38" s="100" t="s">
        <v>696</v>
      </c>
      <c r="G38" s="65"/>
      <c r="H38" s="69" t="s">
        <v>245</v>
      </c>
      <c r="I38" s="70"/>
      <c r="J38" s="70"/>
      <c r="K38" s="69" t="s">
        <v>2215</v>
      </c>
      <c r="L38" s="73">
        <v>240.63249033240012</v>
      </c>
      <c r="M38" s="74">
        <v>9612.423828125</v>
      </c>
      <c r="N38" s="74">
        <v>8260.9384765625</v>
      </c>
      <c r="O38" s="75"/>
      <c r="P38" s="76"/>
      <c r="Q38" s="76"/>
      <c r="R38" s="86"/>
      <c r="S38" s="48">
        <v>4</v>
      </c>
      <c r="T38" s="48">
        <v>1</v>
      </c>
      <c r="U38" s="49">
        <v>6</v>
      </c>
      <c r="V38" s="49">
        <v>0.333333</v>
      </c>
      <c r="W38" s="49">
        <v>0</v>
      </c>
      <c r="X38" s="49">
        <v>2.167932</v>
      </c>
      <c r="Y38" s="49">
        <v>0</v>
      </c>
      <c r="Z38" s="49">
        <v>0</v>
      </c>
      <c r="AA38" s="71">
        <v>38</v>
      </c>
      <c r="AB38" s="71"/>
      <c r="AC38" s="72"/>
      <c r="AD38" s="78" t="s">
        <v>1210</v>
      </c>
      <c r="AE38" s="78">
        <v>580</v>
      </c>
      <c r="AF38" s="78">
        <v>325</v>
      </c>
      <c r="AG38" s="78">
        <v>351</v>
      </c>
      <c r="AH38" s="78">
        <v>271</v>
      </c>
      <c r="AI38" s="78"/>
      <c r="AJ38" s="78" t="s">
        <v>1386</v>
      </c>
      <c r="AK38" s="78" t="s">
        <v>1551</v>
      </c>
      <c r="AL38" s="83" t="s">
        <v>1664</v>
      </c>
      <c r="AM38" s="78"/>
      <c r="AN38" s="80">
        <v>42515.78902777778</v>
      </c>
      <c r="AO38" s="83" t="s">
        <v>1790</v>
      </c>
      <c r="AP38" s="78" t="b">
        <v>0</v>
      </c>
      <c r="AQ38" s="78" t="b">
        <v>0</v>
      </c>
      <c r="AR38" s="78" t="b">
        <v>1</v>
      </c>
      <c r="AS38" s="78" t="s">
        <v>1115</v>
      </c>
      <c r="AT38" s="78">
        <v>7</v>
      </c>
      <c r="AU38" s="83" t="s">
        <v>1913</v>
      </c>
      <c r="AV38" s="78" t="b">
        <v>0</v>
      </c>
      <c r="AW38" s="78" t="s">
        <v>2000</v>
      </c>
      <c r="AX38" s="83" t="s">
        <v>2036</v>
      </c>
      <c r="AY38" s="78" t="s">
        <v>66</v>
      </c>
      <c r="AZ38" s="78" t="str">
        <f>REPLACE(INDEX(GroupVertices[Group],MATCH(Vertices[[#This Row],[Vertex]],GroupVertices[Vertex],0)),1,1,"")</f>
        <v>14</v>
      </c>
      <c r="BA38" s="48" t="s">
        <v>532</v>
      </c>
      <c r="BB38" s="48" t="s">
        <v>532</v>
      </c>
      <c r="BC38" s="48" t="s">
        <v>577</v>
      </c>
      <c r="BD38" s="48" t="s">
        <v>577</v>
      </c>
      <c r="BE38" s="48"/>
      <c r="BF38" s="48"/>
      <c r="BG38" s="120" t="s">
        <v>2612</v>
      </c>
      <c r="BH38" s="120" t="s">
        <v>2612</v>
      </c>
      <c r="BI38" s="120" t="s">
        <v>2730</v>
      </c>
      <c r="BJ38" s="120" t="s">
        <v>2730</v>
      </c>
      <c r="BK38" s="120">
        <v>2</v>
      </c>
      <c r="BL38" s="123">
        <v>11.764705882352942</v>
      </c>
      <c r="BM38" s="120">
        <v>0</v>
      </c>
      <c r="BN38" s="123">
        <v>0</v>
      </c>
      <c r="BO38" s="120">
        <v>0</v>
      </c>
      <c r="BP38" s="123">
        <v>0</v>
      </c>
      <c r="BQ38" s="120">
        <v>15</v>
      </c>
      <c r="BR38" s="123">
        <v>88.23529411764706</v>
      </c>
      <c r="BS38" s="120">
        <v>17</v>
      </c>
      <c r="BT38" s="2"/>
      <c r="BU38" s="3"/>
      <c r="BV38" s="3"/>
      <c r="BW38" s="3"/>
      <c r="BX38" s="3"/>
    </row>
    <row r="39" spans="1:76" ht="15">
      <c r="A39" s="64" t="s">
        <v>238</v>
      </c>
      <c r="B39" s="65"/>
      <c r="C39" s="65" t="s">
        <v>64</v>
      </c>
      <c r="D39" s="66">
        <v>162.1056390886139</v>
      </c>
      <c r="E39" s="68"/>
      <c r="F39" s="100" t="s">
        <v>690</v>
      </c>
      <c r="G39" s="65"/>
      <c r="H39" s="69" t="s">
        <v>238</v>
      </c>
      <c r="I39" s="70"/>
      <c r="J39" s="70"/>
      <c r="K39" s="69" t="s">
        <v>2216</v>
      </c>
      <c r="L39" s="73">
        <v>1</v>
      </c>
      <c r="M39" s="74">
        <v>2348.69287109375</v>
      </c>
      <c r="N39" s="74">
        <v>6634.63037109375</v>
      </c>
      <c r="O39" s="75"/>
      <c r="P39" s="76"/>
      <c r="Q39" s="76"/>
      <c r="R39" s="86"/>
      <c r="S39" s="48">
        <v>1</v>
      </c>
      <c r="T39" s="48">
        <v>1</v>
      </c>
      <c r="U39" s="49">
        <v>0</v>
      </c>
      <c r="V39" s="49">
        <v>0</v>
      </c>
      <c r="W39" s="49">
        <v>0</v>
      </c>
      <c r="X39" s="49">
        <v>0.999997</v>
      </c>
      <c r="Y39" s="49">
        <v>0</v>
      </c>
      <c r="Z39" s="49" t="s">
        <v>3310</v>
      </c>
      <c r="AA39" s="71">
        <v>39</v>
      </c>
      <c r="AB39" s="71"/>
      <c r="AC39" s="72"/>
      <c r="AD39" s="78" t="s">
        <v>1211</v>
      </c>
      <c r="AE39" s="78">
        <v>533</v>
      </c>
      <c r="AF39" s="78">
        <v>111</v>
      </c>
      <c r="AG39" s="78">
        <v>673</v>
      </c>
      <c r="AH39" s="78">
        <v>666</v>
      </c>
      <c r="AI39" s="78"/>
      <c r="AJ39" s="78" t="s">
        <v>1387</v>
      </c>
      <c r="AK39" s="78" t="s">
        <v>1552</v>
      </c>
      <c r="AL39" s="78"/>
      <c r="AM39" s="78"/>
      <c r="AN39" s="80">
        <v>42100.66405092592</v>
      </c>
      <c r="AO39" s="83" t="s">
        <v>1791</v>
      </c>
      <c r="AP39" s="78" t="b">
        <v>0</v>
      </c>
      <c r="AQ39" s="78" t="b">
        <v>0</v>
      </c>
      <c r="AR39" s="78" t="b">
        <v>0</v>
      </c>
      <c r="AS39" s="78" t="s">
        <v>1115</v>
      </c>
      <c r="AT39" s="78">
        <v>0</v>
      </c>
      <c r="AU39" s="83" t="s">
        <v>1913</v>
      </c>
      <c r="AV39" s="78" t="b">
        <v>0</v>
      </c>
      <c r="AW39" s="78" t="s">
        <v>2000</v>
      </c>
      <c r="AX39" s="83" t="s">
        <v>2037</v>
      </c>
      <c r="AY39" s="78" t="s">
        <v>66</v>
      </c>
      <c r="AZ39" s="78" t="str">
        <f>REPLACE(INDEX(GroupVertices[Group],MATCH(Vertices[[#This Row],[Vertex]],GroupVertices[Vertex],0)),1,1,"")</f>
        <v>1</v>
      </c>
      <c r="BA39" s="48" t="s">
        <v>526</v>
      </c>
      <c r="BB39" s="48" t="s">
        <v>526</v>
      </c>
      <c r="BC39" s="48" t="s">
        <v>577</v>
      </c>
      <c r="BD39" s="48" t="s">
        <v>577</v>
      </c>
      <c r="BE39" s="48"/>
      <c r="BF39" s="48"/>
      <c r="BG39" s="120" t="s">
        <v>2864</v>
      </c>
      <c r="BH39" s="120" t="s">
        <v>2864</v>
      </c>
      <c r="BI39" s="120" t="s">
        <v>2956</v>
      </c>
      <c r="BJ39" s="120" t="s">
        <v>2956</v>
      </c>
      <c r="BK39" s="120">
        <v>2</v>
      </c>
      <c r="BL39" s="123">
        <v>4.444444444444445</v>
      </c>
      <c r="BM39" s="120">
        <v>0</v>
      </c>
      <c r="BN39" s="123">
        <v>0</v>
      </c>
      <c r="BO39" s="120">
        <v>0</v>
      </c>
      <c r="BP39" s="123">
        <v>0</v>
      </c>
      <c r="BQ39" s="120">
        <v>43</v>
      </c>
      <c r="BR39" s="123">
        <v>95.55555555555556</v>
      </c>
      <c r="BS39" s="120">
        <v>45</v>
      </c>
      <c r="BT39" s="2"/>
      <c r="BU39" s="3"/>
      <c r="BV39" s="3"/>
      <c r="BW39" s="3"/>
      <c r="BX39" s="3"/>
    </row>
    <row r="40" spans="1:76" ht="15">
      <c r="A40" s="64" t="s">
        <v>239</v>
      </c>
      <c r="B40" s="65"/>
      <c r="C40" s="65" t="s">
        <v>64</v>
      </c>
      <c r="D40" s="66">
        <v>162.01066082545645</v>
      </c>
      <c r="E40" s="68"/>
      <c r="F40" s="100" t="s">
        <v>1937</v>
      </c>
      <c r="G40" s="65"/>
      <c r="H40" s="69" t="s">
        <v>239</v>
      </c>
      <c r="I40" s="70"/>
      <c r="J40" s="70"/>
      <c r="K40" s="69" t="s">
        <v>2217</v>
      </c>
      <c r="L40" s="73">
        <v>1</v>
      </c>
      <c r="M40" s="74">
        <v>7263.73095703125</v>
      </c>
      <c r="N40" s="74">
        <v>2546.80419921875</v>
      </c>
      <c r="O40" s="75"/>
      <c r="P40" s="76"/>
      <c r="Q40" s="76"/>
      <c r="R40" s="86"/>
      <c r="S40" s="48">
        <v>2</v>
      </c>
      <c r="T40" s="48">
        <v>1</v>
      </c>
      <c r="U40" s="49">
        <v>0</v>
      </c>
      <c r="V40" s="49">
        <v>1</v>
      </c>
      <c r="W40" s="49">
        <v>0</v>
      </c>
      <c r="X40" s="49">
        <v>1.298241</v>
      </c>
      <c r="Y40" s="49">
        <v>0</v>
      </c>
      <c r="Z40" s="49">
        <v>0</v>
      </c>
      <c r="AA40" s="71">
        <v>40</v>
      </c>
      <c r="AB40" s="71"/>
      <c r="AC40" s="72"/>
      <c r="AD40" s="78" t="s">
        <v>1212</v>
      </c>
      <c r="AE40" s="78">
        <v>53</v>
      </c>
      <c r="AF40" s="78">
        <v>13</v>
      </c>
      <c r="AG40" s="78">
        <v>6</v>
      </c>
      <c r="AH40" s="78">
        <v>15</v>
      </c>
      <c r="AI40" s="78"/>
      <c r="AJ40" s="78" t="s">
        <v>1388</v>
      </c>
      <c r="AK40" s="78" t="s">
        <v>1553</v>
      </c>
      <c r="AL40" s="83" t="s">
        <v>1665</v>
      </c>
      <c r="AM40" s="78"/>
      <c r="AN40" s="80">
        <v>43481.86309027778</v>
      </c>
      <c r="AO40" s="83" t="s">
        <v>1792</v>
      </c>
      <c r="AP40" s="78" t="b">
        <v>0</v>
      </c>
      <c r="AQ40" s="78" t="b">
        <v>0</v>
      </c>
      <c r="AR40" s="78" t="b">
        <v>0</v>
      </c>
      <c r="AS40" s="78" t="s">
        <v>1115</v>
      </c>
      <c r="AT40" s="78">
        <v>0</v>
      </c>
      <c r="AU40" s="83" t="s">
        <v>1913</v>
      </c>
      <c r="AV40" s="78" t="b">
        <v>0</v>
      </c>
      <c r="AW40" s="78" t="s">
        <v>2000</v>
      </c>
      <c r="AX40" s="83" t="s">
        <v>2038</v>
      </c>
      <c r="AY40" s="78" t="s">
        <v>66</v>
      </c>
      <c r="AZ40" s="78" t="str">
        <f>REPLACE(INDEX(GroupVertices[Group],MATCH(Vertices[[#This Row],[Vertex]],GroupVertices[Vertex],0)),1,1,"")</f>
        <v>29</v>
      </c>
      <c r="BA40" s="48"/>
      <c r="BB40" s="48"/>
      <c r="BC40" s="48"/>
      <c r="BD40" s="48"/>
      <c r="BE40" s="48" t="s">
        <v>615</v>
      </c>
      <c r="BF40" s="48" t="s">
        <v>615</v>
      </c>
      <c r="BG40" s="120" t="s">
        <v>2865</v>
      </c>
      <c r="BH40" s="120" t="s">
        <v>2865</v>
      </c>
      <c r="BI40" s="120" t="s">
        <v>2957</v>
      </c>
      <c r="BJ40" s="120" t="s">
        <v>2957</v>
      </c>
      <c r="BK40" s="120">
        <v>0</v>
      </c>
      <c r="BL40" s="123">
        <v>0</v>
      </c>
      <c r="BM40" s="120">
        <v>0</v>
      </c>
      <c r="BN40" s="123">
        <v>0</v>
      </c>
      <c r="BO40" s="120">
        <v>0</v>
      </c>
      <c r="BP40" s="123">
        <v>0</v>
      </c>
      <c r="BQ40" s="120">
        <v>15</v>
      </c>
      <c r="BR40" s="123">
        <v>100</v>
      </c>
      <c r="BS40" s="120">
        <v>15</v>
      </c>
      <c r="BT40" s="2"/>
      <c r="BU40" s="3"/>
      <c r="BV40" s="3"/>
      <c r="BW40" s="3"/>
      <c r="BX40" s="3"/>
    </row>
    <row r="41" spans="1:76" ht="15">
      <c r="A41" s="64" t="s">
        <v>240</v>
      </c>
      <c r="B41" s="65"/>
      <c r="C41" s="65" t="s">
        <v>64</v>
      </c>
      <c r="D41" s="66">
        <v>162.16863487540203</v>
      </c>
      <c r="E41" s="68"/>
      <c r="F41" s="100" t="s">
        <v>691</v>
      </c>
      <c r="G41" s="65"/>
      <c r="H41" s="69" t="s">
        <v>240</v>
      </c>
      <c r="I41" s="70"/>
      <c r="J41" s="70"/>
      <c r="K41" s="69" t="s">
        <v>2218</v>
      </c>
      <c r="L41" s="73">
        <v>1</v>
      </c>
      <c r="M41" s="74">
        <v>7263.73095703125</v>
      </c>
      <c r="N41" s="74">
        <v>2017.4453125</v>
      </c>
      <c r="O41" s="75"/>
      <c r="P41" s="76"/>
      <c r="Q41" s="76"/>
      <c r="R41" s="86"/>
      <c r="S41" s="48">
        <v>0</v>
      </c>
      <c r="T41" s="48">
        <v>1</v>
      </c>
      <c r="U41" s="49">
        <v>0</v>
      </c>
      <c r="V41" s="49">
        <v>1</v>
      </c>
      <c r="W41" s="49">
        <v>0</v>
      </c>
      <c r="X41" s="49">
        <v>0.701752</v>
      </c>
      <c r="Y41" s="49">
        <v>0</v>
      </c>
      <c r="Z41" s="49">
        <v>0</v>
      </c>
      <c r="AA41" s="71">
        <v>41</v>
      </c>
      <c r="AB41" s="71"/>
      <c r="AC41" s="72"/>
      <c r="AD41" s="78" t="s">
        <v>1213</v>
      </c>
      <c r="AE41" s="78">
        <v>189</v>
      </c>
      <c r="AF41" s="78">
        <v>176</v>
      </c>
      <c r="AG41" s="78">
        <v>2494</v>
      </c>
      <c r="AH41" s="78">
        <v>1387</v>
      </c>
      <c r="AI41" s="78"/>
      <c r="AJ41" s="78" t="s">
        <v>1389</v>
      </c>
      <c r="AK41" s="78"/>
      <c r="AL41" s="78"/>
      <c r="AM41" s="78"/>
      <c r="AN41" s="80">
        <v>40873.18304398148</v>
      </c>
      <c r="AO41" s="83" t="s">
        <v>1793</v>
      </c>
      <c r="AP41" s="78" t="b">
        <v>1</v>
      </c>
      <c r="AQ41" s="78" t="b">
        <v>0</v>
      </c>
      <c r="AR41" s="78" t="b">
        <v>0</v>
      </c>
      <c r="AS41" s="78" t="s">
        <v>1115</v>
      </c>
      <c r="AT41" s="78">
        <v>0</v>
      </c>
      <c r="AU41" s="83" t="s">
        <v>1913</v>
      </c>
      <c r="AV41" s="78" t="b">
        <v>0</v>
      </c>
      <c r="AW41" s="78" t="s">
        <v>2000</v>
      </c>
      <c r="AX41" s="83" t="s">
        <v>2039</v>
      </c>
      <c r="AY41" s="78" t="s">
        <v>66</v>
      </c>
      <c r="AZ41" s="78" t="str">
        <f>REPLACE(INDEX(GroupVertices[Group],MATCH(Vertices[[#This Row],[Vertex]],GroupVertices[Vertex],0)),1,1,"")</f>
        <v>29</v>
      </c>
      <c r="BA41" s="48"/>
      <c r="BB41" s="48"/>
      <c r="BC41" s="48"/>
      <c r="BD41" s="48"/>
      <c r="BE41" s="48" t="s">
        <v>616</v>
      </c>
      <c r="BF41" s="48" t="s">
        <v>616</v>
      </c>
      <c r="BG41" s="120" t="s">
        <v>2622</v>
      </c>
      <c r="BH41" s="120" t="s">
        <v>2622</v>
      </c>
      <c r="BI41" s="120" t="s">
        <v>2958</v>
      </c>
      <c r="BJ41" s="120" t="s">
        <v>2958</v>
      </c>
      <c r="BK41" s="120">
        <v>0</v>
      </c>
      <c r="BL41" s="123">
        <v>0</v>
      </c>
      <c r="BM41" s="120">
        <v>0</v>
      </c>
      <c r="BN41" s="123">
        <v>0</v>
      </c>
      <c r="BO41" s="120">
        <v>0</v>
      </c>
      <c r="BP41" s="123">
        <v>0</v>
      </c>
      <c r="BQ41" s="120">
        <v>16</v>
      </c>
      <c r="BR41" s="123">
        <v>100</v>
      </c>
      <c r="BS41" s="120">
        <v>16</v>
      </c>
      <c r="BT41" s="2"/>
      <c r="BU41" s="3"/>
      <c r="BV41" s="3"/>
      <c r="BW41" s="3"/>
      <c r="BX41" s="3"/>
    </row>
    <row r="42" spans="1:76" ht="15">
      <c r="A42" s="64" t="s">
        <v>241</v>
      </c>
      <c r="B42" s="65"/>
      <c r="C42" s="65" t="s">
        <v>64</v>
      </c>
      <c r="D42" s="66">
        <v>162.10466992266333</v>
      </c>
      <c r="E42" s="68"/>
      <c r="F42" s="100" t="s">
        <v>692</v>
      </c>
      <c r="G42" s="65"/>
      <c r="H42" s="69" t="s">
        <v>241</v>
      </c>
      <c r="I42" s="70"/>
      <c r="J42" s="70"/>
      <c r="K42" s="69" t="s">
        <v>2219</v>
      </c>
      <c r="L42" s="73">
        <v>1</v>
      </c>
      <c r="M42" s="74">
        <v>7263.73095703125</v>
      </c>
      <c r="N42" s="74">
        <v>614.6444091796875</v>
      </c>
      <c r="O42" s="75"/>
      <c r="P42" s="76"/>
      <c r="Q42" s="76"/>
      <c r="R42" s="86"/>
      <c r="S42" s="48">
        <v>0</v>
      </c>
      <c r="T42" s="48">
        <v>1</v>
      </c>
      <c r="U42" s="49">
        <v>0</v>
      </c>
      <c r="V42" s="49">
        <v>1</v>
      </c>
      <c r="W42" s="49">
        <v>0</v>
      </c>
      <c r="X42" s="49">
        <v>0.999997</v>
      </c>
      <c r="Y42" s="49">
        <v>0</v>
      </c>
      <c r="Z42" s="49">
        <v>0</v>
      </c>
      <c r="AA42" s="71">
        <v>42</v>
      </c>
      <c r="AB42" s="71"/>
      <c r="AC42" s="72"/>
      <c r="AD42" s="78" t="s">
        <v>1214</v>
      </c>
      <c r="AE42" s="78">
        <v>106</v>
      </c>
      <c r="AF42" s="78">
        <v>110</v>
      </c>
      <c r="AG42" s="78">
        <v>8222</v>
      </c>
      <c r="AH42" s="78">
        <v>20854</v>
      </c>
      <c r="AI42" s="78"/>
      <c r="AJ42" s="78" t="s">
        <v>1390</v>
      </c>
      <c r="AK42" s="78" t="s">
        <v>1554</v>
      </c>
      <c r="AL42" s="78"/>
      <c r="AM42" s="78"/>
      <c r="AN42" s="80">
        <v>43180.851851851854</v>
      </c>
      <c r="AO42" s="83" t="s">
        <v>1794</v>
      </c>
      <c r="AP42" s="78" t="b">
        <v>1</v>
      </c>
      <c r="AQ42" s="78" t="b">
        <v>0</v>
      </c>
      <c r="AR42" s="78" t="b">
        <v>0</v>
      </c>
      <c r="AS42" s="78" t="s">
        <v>1115</v>
      </c>
      <c r="AT42" s="78">
        <v>0</v>
      </c>
      <c r="AU42" s="78"/>
      <c r="AV42" s="78" t="b">
        <v>0</v>
      </c>
      <c r="AW42" s="78" t="s">
        <v>2000</v>
      </c>
      <c r="AX42" s="83" t="s">
        <v>2040</v>
      </c>
      <c r="AY42" s="78" t="s">
        <v>66</v>
      </c>
      <c r="AZ42" s="78" t="str">
        <f>REPLACE(INDEX(GroupVertices[Group],MATCH(Vertices[[#This Row],[Vertex]],GroupVertices[Vertex],0)),1,1,"")</f>
        <v>28</v>
      </c>
      <c r="BA42" s="48"/>
      <c r="BB42" s="48"/>
      <c r="BC42" s="48"/>
      <c r="BD42" s="48"/>
      <c r="BE42" s="48"/>
      <c r="BF42" s="48"/>
      <c r="BG42" s="120" t="s">
        <v>2866</v>
      </c>
      <c r="BH42" s="120" t="s">
        <v>2866</v>
      </c>
      <c r="BI42" s="120" t="s">
        <v>2959</v>
      </c>
      <c r="BJ42" s="120" t="s">
        <v>2959</v>
      </c>
      <c r="BK42" s="120">
        <v>0</v>
      </c>
      <c r="BL42" s="123">
        <v>0</v>
      </c>
      <c r="BM42" s="120">
        <v>0</v>
      </c>
      <c r="BN42" s="123">
        <v>0</v>
      </c>
      <c r="BO42" s="120">
        <v>0</v>
      </c>
      <c r="BP42" s="123">
        <v>0</v>
      </c>
      <c r="BQ42" s="120">
        <v>25</v>
      </c>
      <c r="BR42" s="123">
        <v>100</v>
      </c>
      <c r="BS42" s="120">
        <v>25</v>
      </c>
      <c r="BT42" s="2"/>
      <c r="BU42" s="3"/>
      <c r="BV42" s="3"/>
      <c r="BW42" s="3"/>
      <c r="BX42" s="3"/>
    </row>
    <row r="43" spans="1:76" ht="15">
      <c r="A43" s="64" t="s">
        <v>345</v>
      </c>
      <c r="B43" s="65"/>
      <c r="C43" s="65" t="s">
        <v>64</v>
      </c>
      <c r="D43" s="66">
        <v>162.2849347894724</v>
      </c>
      <c r="E43" s="68"/>
      <c r="F43" s="100" t="s">
        <v>1938</v>
      </c>
      <c r="G43" s="65"/>
      <c r="H43" s="69" t="s">
        <v>345</v>
      </c>
      <c r="I43" s="70"/>
      <c r="J43" s="70"/>
      <c r="K43" s="69" t="s">
        <v>2220</v>
      </c>
      <c r="L43" s="73">
        <v>1</v>
      </c>
      <c r="M43" s="74">
        <v>7263.73095703125</v>
      </c>
      <c r="N43" s="74">
        <v>1138.1214599609375</v>
      </c>
      <c r="O43" s="75"/>
      <c r="P43" s="76"/>
      <c r="Q43" s="76"/>
      <c r="R43" s="86"/>
      <c r="S43" s="48">
        <v>1</v>
      </c>
      <c r="T43" s="48">
        <v>0</v>
      </c>
      <c r="U43" s="49">
        <v>0</v>
      </c>
      <c r="V43" s="49">
        <v>1</v>
      </c>
      <c r="W43" s="49">
        <v>0</v>
      </c>
      <c r="X43" s="49">
        <v>0.999997</v>
      </c>
      <c r="Y43" s="49">
        <v>0</v>
      </c>
      <c r="Z43" s="49">
        <v>0</v>
      </c>
      <c r="AA43" s="71">
        <v>43</v>
      </c>
      <c r="AB43" s="71"/>
      <c r="AC43" s="72"/>
      <c r="AD43" s="78" t="s">
        <v>1215</v>
      </c>
      <c r="AE43" s="78">
        <v>427</v>
      </c>
      <c r="AF43" s="78">
        <v>296</v>
      </c>
      <c r="AG43" s="78">
        <v>19250</v>
      </c>
      <c r="AH43" s="78">
        <v>40012</v>
      </c>
      <c r="AI43" s="78"/>
      <c r="AJ43" s="78" t="s">
        <v>1391</v>
      </c>
      <c r="AK43" s="78" t="s">
        <v>1555</v>
      </c>
      <c r="AL43" s="78"/>
      <c r="AM43" s="78"/>
      <c r="AN43" s="80">
        <v>40008.88003472222</v>
      </c>
      <c r="AO43" s="83" t="s">
        <v>1795</v>
      </c>
      <c r="AP43" s="78" t="b">
        <v>0</v>
      </c>
      <c r="AQ43" s="78" t="b">
        <v>0</v>
      </c>
      <c r="AR43" s="78" t="b">
        <v>0</v>
      </c>
      <c r="AS43" s="78" t="s">
        <v>1115</v>
      </c>
      <c r="AT43" s="78">
        <v>4</v>
      </c>
      <c r="AU43" s="83" t="s">
        <v>1913</v>
      </c>
      <c r="AV43" s="78" t="b">
        <v>0</v>
      </c>
      <c r="AW43" s="78" t="s">
        <v>2000</v>
      </c>
      <c r="AX43" s="83" t="s">
        <v>2041</v>
      </c>
      <c r="AY43" s="78" t="s">
        <v>65</v>
      </c>
      <c r="AZ43" s="78" t="str">
        <f>REPLACE(INDEX(GroupVertices[Group],MATCH(Vertices[[#This Row],[Vertex]],GroupVertices[Vertex],0)),1,1,"")</f>
        <v>28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242</v>
      </c>
      <c r="B44" s="65"/>
      <c r="C44" s="65" t="s">
        <v>64</v>
      </c>
      <c r="D44" s="66">
        <v>162.25198314715246</v>
      </c>
      <c r="E44" s="68"/>
      <c r="F44" s="100" t="s">
        <v>693</v>
      </c>
      <c r="G44" s="65"/>
      <c r="H44" s="69" t="s">
        <v>242</v>
      </c>
      <c r="I44" s="70"/>
      <c r="J44" s="70"/>
      <c r="K44" s="69" t="s">
        <v>2221</v>
      </c>
      <c r="L44" s="73">
        <v>1</v>
      </c>
      <c r="M44" s="74">
        <v>9229.0966796875</v>
      </c>
      <c r="N44" s="74">
        <v>9184.375</v>
      </c>
      <c r="O44" s="75"/>
      <c r="P44" s="76"/>
      <c r="Q44" s="76"/>
      <c r="R44" s="86"/>
      <c r="S44" s="48">
        <v>0</v>
      </c>
      <c r="T44" s="48">
        <v>1</v>
      </c>
      <c r="U44" s="49">
        <v>0</v>
      </c>
      <c r="V44" s="49">
        <v>0.2</v>
      </c>
      <c r="W44" s="49">
        <v>0</v>
      </c>
      <c r="X44" s="49">
        <v>0.610685</v>
      </c>
      <c r="Y44" s="49">
        <v>0</v>
      </c>
      <c r="Z44" s="49">
        <v>0</v>
      </c>
      <c r="AA44" s="71">
        <v>44</v>
      </c>
      <c r="AB44" s="71"/>
      <c r="AC44" s="72"/>
      <c r="AD44" s="78" t="s">
        <v>1216</v>
      </c>
      <c r="AE44" s="78">
        <v>488</v>
      </c>
      <c r="AF44" s="78">
        <v>262</v>
      </c>
      <c r="AG44" s="78">
        <v>2215</v>
      </c>
      <c r="AH44" s="78">
        <v>2689</v>
      </c>
      <c r="AI44" s="78"/>
      <c r="AJ44" s="78" t="s">
        <v>1392</v>
      </c>
      <c r="AK44" s="78" t="s">
        <v>1556</v>
      </c>
      <c r="AL44" s="83" t="s">
        <v>1666</v>
      </c>
      <c r="AM44" s="78"/>
      <c r="AN44" s="80">
        <v>41044.14157407408</v>
      </c>
      <c r="AO44" s="83" t="s">
        <v>1796</v>
      </c>
      <c r="AP44" s="78" t="b">
        <v>1</v>
      </c>
      <c r="AQ44" s="78" t="b">
        <v>0</v>
      </c>
      <c r="AR44" s="78" t="b">
        <v>1</v>
      </c>
      <c r="AS44" s="78" t="s">
        <v>1115</v>
      </c>
      <c r="AT44" s="78">
        <v>22</v>
      </c>
      <c r="AU44" s="83" t="s">
        <v>1913</v>
      </c>
      <c r="AV44" s="78" t="b">
        <v>0</v>
      </c>
      <c r="AW44" s="78" t="s">
        <v>2000</v>
      </c>
      <c r="AX44" s="83" t="s">
        <v>2042</v>
      </c>
      <c r="AY44" s="78" t="s">
        <v>66</v>
      </c>
      <c r="AZ44" s="78" t="str">
        <f>REPLACE(INDEX(GroupVertices[Group],MATCH(Vertices[[#This Row],[Vertex]],GroupVertices[Vertex],0)),1,1,"")</f>
        <v>14</v>
      </c>
      <c r="BA44" s="48"/>
      <c r="BB44" s="48"/>
      <c r="BC44" s="48"/>
      <c r="BD44" s="48"/>
      <c r="BE44" s="48"/>
      <c r="BF44" s="48"/>
      <c r="BG44" s="120" t="s">
        <v>2863</v>
      </c>
      <c r="BH44" s="120" t="s">
        <v>2863</v>
      </c>
      <c r="BI44" s="120" t="s">
        <v>2955</v>
      </c>
      <c r="BJ44" s="120" t="s">
        <v>2955</v>
      </c>
      <c r="BK44" s="120">
        <v>2</v>
      </c>
      <c r="BL44" s="123">
        <v>10.526315789473685</v>
      </c>
      <c r="BM44" s="120">
        <v>0</v>
      </c>
      <c r="BN44" s="123">
        <v>0</v>
      </c>
      <c r="BO44" s="120">
        <v>0</v>
      </c>
      <c r="BP44" s="123">
        <v>0</v>
      </c>
      <c r="BQ44" s="120">
        <v>17</v>
      </c>
      <c r="BR44" s="123">
        <v>89.47368421052632</v>
      </c>
      <c r="BS44" s="120">
        <v>19</v>
      </c>
      <c r="BT44" s="2"/>
      <c r="BU44" s="3"/>
      <c r="BV44" s="3"/>
      <c r="BW44" s="3"/>
      <c r="BX44" s="3"/>
    </row>
    <row r="45" spans="1:76" ht="15">
      <c r="A45" s="64" t="s">
        <v>243</v>
      </c>
      <c r="B45" s="65"/>
      <c r="C45" s="65" t="s">
        <v>64</v>
      </c>
      <c r="D45" s="66">
        <v>166.61226075884076</v>
      </c>
      <c r="E45" s="68"/>
      <c r="F45" s="100" t="s">
        <v>694</v>
      </c>
      <c r="G45" s="65"/>
      <c r="H45" s="69" t="s">
        <v>243</v>
      </c>
      <c r="I45" s="70"/>
      <c r="J45" s="70"/>
      <c r="K45" s="69" t="s">
        <v>2222</v>
      </c>
      <c r="L45" s="73">
        <v>1</v>
      </c>
      <c r="M45" s="74">
        <v>1870.0750732421875</v>
      </c>
      <c r="N45" s="74">
        <v>6634.63037109375</v>
      </c>
      <c r="O45" s="75"/>
      <c r="P45" s="76"/>
      <c r="Q45" s="76"/>
      <c r="R45" s="86"/>
      <c r="S45" s="48">
        <v>1</v>
      </c>
      <c r="T45" s="48">
        <v>1</v>
      </c>
      <c r="U45" s="49">
        <v>0</v>
      </c>
      <c r="V45" s="49">
        <v>0</v>
      </c>
      <c r="W45" s="49">
        <v>0</v>
      </c>
      <c r="X45" s="49">
        <v>0.999997</v>
      </c>
      <c r="Y45" s="49">
        <v>0</v>
      </c>
      <c r="Z45" s="49" t="s">
        <v>3310</v>
      </c>
      <c r="AA45" s="71">
        <v>45</v>
      </c>
      <c r="AB45" s="71"/>
      <c r="AC45" s="72"/>
      <c r="AD45" s="78" t="s">
        <v>1217</v>
      </c>
      <c r="AE45" s="78">
        <v>1810</v>
      </c>
      <c r="AF45" s="78">
        <v>4761</v>
      </c>
      <c r="AG45" s="78">
        <v>23179</v>
      </c>
      <c r="AH45" s="78">
        <v>83</v>
      </c>
      <c r="AI45" s="78"/>
      <c r="AJ45" s="78" t="s">
        <v>1393</v>
      </c>
      <c r="AK45" s="78" t="s">
        <v>1557</v>
      </c>
      <c r="AL45" s="83" t="s">
        <v>1667</v>
      </c>
      <c r="AM45" s="78"/>
      <c r="AN45" s="80">
        <v>40352.87107638889</v>
      </c>
      <c r="AO45" s="83" t="s">
        <v>1797</v>
      </c>
      <c r="AP45" s="78" t="b">
        <v>0</v>
      </c>
      <c r="AQ45" s="78" t="b">
        <v>0</v>
      </c>
      <c r="AR45" s="78" t="b">
        <v>0</v>
      </c>
      <c r="AS45" s="78" t="s">
        <v>1115</v>
      </c>
      <c r="AT45" s="78">
        <v>116</v>
      </c>
      <c r="AU45" s="83" t="s">
        <v>1913</v>
      </c>
      <c r="AV45" s="78" t="b">
        <v>0</v>
      </c>
      <c r="AW45" s="78" t="s">
        <v>2000</v>
      </c>
      <c r="AX45" s="83" t="s">
        <v>2043</v>
      </c>
      <c r="AY45" s="78" t="s">
        <v>66</v>
      </c>
      <c r="AZ45" s="78" t="str">
        <f>REPLACE(INDEX(GroupVertices[Group],MATCH(Vertices[[#This Row],[Vertex]],GroupVertices[Vertex],0)),1,1,"")</f>
        <v>1</v>
      </c>
      <c r="BA45" s="48" t="s">
        <v>528</v>
      </c>
      <c r="BB45" s="48" t="s">
        <v>528</v>
      </c>
      <c r="BC45" s="48" t="s">
        <v>578</v>
      </c>
      <c r="BD45" s="48" t="s">
        <v>578</v>
      </c>
      <c r="BE45" s="48"/>
      <c r="BF45" s="48"/>
      <c r="BG45" s="120" t="s">
        <v>2867</v>
      </c>
      <c r="BH45" s="120" t="s">
        <v>2867</v>
      </c>
      <c r="BI45" s="120" t="s">
        <v>2960</v>
      </c>
      <c r="BJ45" s="120" t="s">
        <v>2960</v>
      </c>
      <c r="BK45" s="120">
        <v>0</v>
      </c>
      <c r="BL45" s="123">
        <v>0</v>
      </c>
      <c r="BM45" s="120">
        <v>0</v>
      </c>
      <c r="BN45" s="123">
        <v>0</v>
      </c>
      <c r="BO45" s="120">
        <v>0</v>
      </c>
      <c r="BP45" s="123">
        <v>0</v>
      </c>
      <c r="BQ45" s="120">
        <v>8</v>
      </c>
      <c r="BR45" s="123">
        <v>100</v>
      </c>
      <c r="BS45" s="120">
        <v>8</v>
      </c>
      <c r="BT45" s="2"/>
      <c r="BU45" s="3"/>
      <c r="BV45" s="3"/>
      <c r="BW45" s="3"/>
      <c r="BX45" s="3"/>
    </row>
    <row r="46" spans="1:76" ht="15">
      <c r="A46" s="64" t="s">
        <v>244</v>
      </c>
      <c r="B46" s="65"/>
      <c r="C46" s="65" t="s">
        <v>64</v>
      </c>
      <c r="D46" s="66">
        <v>162.26167480665833</v>
      </c>
      <c r="E46" s="68"/>
      <c r="F46" s="100" t="s">
        <v>695</v>
      </c>
      <c r="G46" s="65"/>
      <c r="H46" s="69" t="s">
        <v>244</v>
      </c>
      <c r="I46" s="70"/>
      <c r="J46" s="70"/>
      <c r="K46" s="69" t="s">
        <v>2223</v>
      </c>
      <c r="L46" s="73">
        <v>799.7749677746671</v>
      </c>
      <c r="M46" s="74">
        <v>5352.4462890625</v>
      </c>
      <c r="N46" s="74">
        <v>1235.2781982421875</v>
      </c>
      <c r="O46" s="75"/>
      <c r="P46" s="76"/>
      <c r="Q46" s="76"/>
      <c r="R46" s="86"/>
      <c r="S46" s="48">
        <v>1</v>
      </c>
      <c r="T46" s="48">
        <v>6</v>
      </c>
      <c r="U46" s="49">
        <v>20</v>
      </c>
      <c r="V46" s="49">
        <v>0.2</v>
      </c>
      <c r="W46" s="49">
        <v>0</v>
      </c>
      <c r="X46" s="49">
        <v>3.073161</v>
      </c>
      <c r="Y46" s="49">
        <v>0</v>
      </c>
      <c r="Z46" s="49">
        <v>0</v>
      </c>
      <c r="AA46" s="71">
        <v>46</v>
      </c>
      <c r="AB46" s="71"/>
      <c r="AC46" s="72"/>
      <c r="AD46" s="78" t="s">
        <v>1218</v>
      </c>
      <c r="AE46" s="78">
        <v>105</v>
      </c>
      <c r="AF46" s="78">
        <v>272</v>
      </c>
      <c r="AG46" s="78">
        <v>29487</v>
      </c>
      <c r="AH46" s="78">
        <v>26609</v>
      </c>
      <c r="AI46" s="78"/>
      <c r="AJ46" s="78" t="s">
        <v>1394</v>
      </c>
      <c r="AK46" s="78" t="s">
        <v>1558</v>
      </c>
      <c r="AL46" s="78"/>
      <c r="AM46" s="78"/>
      <c r="AN46" s="80">
        <v>41787.83826388889</v>
      </c>
      <c r="AO46" s="83" t="s">
        <v>1798</v>
      </c>
      <c r="AP46" s="78" t="b">
        <v>1</v>
      </c>
      <c r="AQ46" s="78" t="b">
        <v>0</v>
      </c>
      <c r="AR46" s="78" t="b">
        <v>0</v>
      </c>
      <c r="AS46" s="78" t="s">
        <v>1115</v>
      </c>
      <c r="AT46" s="78">
        <v>79</v>
      </c>
      <c r="AU46" s="83" t="s">
        <v>1913</v>
      </c>
      <c r="AV46" s="78" t="b">
        <v>0</v>
      </c>
      <c r="AW46" s="78" t="s">
        <v>2000</v>
      </c>
      <c r="AX46" s="83" t="s">
        <v>2044</v>
      </c>
      <c r="AY46" s="78" t="s">
        <v>66</v>
      </c>
      <c r="AZ46" s="78" t="str">
        <f>REPLACE(INDEX(GroupVertices[Group],MATCH(Vertices[[#This Row],[Vertex]],GroupVertices[Vertex],0)),1,1,"")</f>
        <v>11</v>
      </c>
      <c r="BA46" s="48" t="s">
        <v>2828</v>
      </c>
      <c r="BB46" s="48" t="s">
        <v>2828</v>
      </c>
      <c r="BC46" s="48" t="s">
        <v>579</v>
      </c>
      <c r="BD46" s="48" t="s">
        <v>579</v>
      </c>
      <c r="BE46" s="48" t="s">
        <v>2838</v>
      </c>
      <c r="BF46" s="48" t="s">
        <v>2842</v>
      </c>
      <c r="BG46" s="120" t="s">
        <v>2868</v>
      </c>
      <c r="BH46" s="120" t="s">
        <v>2929</v>
      </c>
      <c r="BI46" s="120" t="s">
        <v>2961</v>
      </c>
      <c r="BJ46" s="120" t="s">
        <v>3022</v>
      </c>
      <c r="BK46" s="120">
        <v>6</v>
      </c>
      <c r="BL46" s="123">
        <v>5.357142857142857</v>
      </c>
      <c r="BM46" s="120">
        <v>4</v>
      </c>
      <c r="BN46" s="123">
        <v>3.5714285714285716</v>
      </c>
      <c r="BO46" s="120">
        <v>0</v>
      </c>
      <c r="BP46" s="123">
        <v>0</v>
      </c>
      <c r="BQ46" s="120">
        <v>102</v>
      </c>
      <c r="BR46" s="123">
        <v>91.07142857142857</v>
      </c>
      <c r="BS46" s="120">
        <v>112</v>
      </c>
      <c r="BT46" s="2"/>
      <c r="BU46" s="3"/>
      <c r="BV46" s="3"/>
      <c r="BW46" s="3"/>
      <c r="BX46" s="3"/>
    </row>
    <row r="47" spans="1:76" ht="15">
      <c r="A47" s="64" t="s">
        <v>346</v>
      </c>
      <c r="B47" s="65"/>
      <c r="C47" s="65" t="s">
        <v>64</v>
      </c>
      <c r="D47" s="66">
        <v>162.7278436288904</v>
      </c>
      <c r="E47" s="68"/>
      <c r="F47" s="100" t="s">
        <v>1939</v>
      </c>
      <c r="G47" s="65"/>
      <c r="H47" s="69" t="s">
        <v>346</v>
      </c>
      <c r="I47" s="70"/>
      <c r="J47" s="70"/>
      <c r="K47" s="69" t="s">
        <v>2224</v>
      </c>
      <c r="L47" s="73">
        <v>1</v>
      </c>
      <c r="M47" s="74">
        <v>5970.81298828125</v>
      </c>
      <c r="N47" s="74">
        <v>766.42578125</v>
      </c>
      <c r="O47" s="75"/>
      <c r="P47" s="76"/>
      <c r="Q47" s="76"/>
      <c r="R47" s="86"/>
      <c r="S47" s="48">
        <v>1</v>
      </c>
      <c r="T47" s="48">
        <v>0</v>
      </c>
      <c r="U47" s="49">
        <v>0</v>
      </c>
      <c r="V47" s="49">
        <v>0.111111</v>
      </c>
      <c r="W47" s="49">
        <v>0</v>
      </c>
      <c r="X47" s="49">
        <v>0.585364</v>
      </c>
      <c r="Y47" s="49">
        <v>0</v>
      </c>
      <c r="Z47" s="49">
        <v>0</v>
      </c>
      <c r="AA47" s="71">
        <v>47</v>
      </c>
      <c r="AB47" s="71"/>
      <c r="AC47" s="72"/>
      <c r="AD47" s="78" t="s">
        <v>1219</v>
      </c>
      <c r="AE47" s="78">
        <v>500</v>
      </c>
      <c r="AF47" s="78">
        <v>753</v>
      </c>
      <c r="AG47" s="78">
        <v>1072</v>
      </c>
      <c r="AH47" s="78">
        <v>111</v>
      </c>
      <c r="AI47" s="78"/>
      <c r="AJ47" s="78" t="s">
        <v>1395</v>
      </c>
      <c r="AK47" s="78" t="s">
        <v>1559</v>
      </c>
      <c r="AL47" s="83" t="s">
        <v>1668</v>
      </c>
      <c r="AM47" s="78"/>
      <c r="AN47" s="80">
        <v>40493.851122685184</v>
      </c>
      <c r="AO47" s="83" t="s">
        <v>1799</v>
      </c>
      <c r="AP47" s="78" t="b">
        <v>0</v>
      </c>
      <c r="AQ47" s="78" t="b">
        <v>0</v>
      </c>
      <c r="AR47" s="78" t="b">
        <v>0</v>
      </c>
      <c r="AS47" s="78" t="s">
        <v>1115</v>
      </c>
      <c r="AT47" s="78">
        <v>25</v>
      </c>
      <c r="AU47" s="83" t="s">
        <v>1919</v>
      </c>
      <c r="AV47" s="78" t="b">
        <v>0</v>
      </c>
      <c r="AW47" s="78" t="s">
        <v>2000</v>
      </c>
      <c r="AX47" s="83" t="s">
        <v>2045</v>
      </c>
      <c r="AY47" s="78" t="s">
        <v>65</v>
      </c>
      <c r="AZ47" s="78" t="str">
        <f>REPLACE(INDEX(GroupVertices[Group],MATCH(Vertices[[#This Row],[Vertex]],GroupVertices[Vertex],0)),1,1,"")</f>
        <v>11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347</v>
      </c>
      <c r="B48" s="65"/>
      <c r="C48" s="65" t="s">
        <v>64</v>
      </c>
      <c r="D48" s="66">
        <v>174.53713073678585</v>
      </c>
      <c r="E48" s="68"/>
      <c r="F48" s="100" t="s">
        <v>1940</v>
      </c>
      <c r="G48" s="65"/>
      <c r="H48" s="69" t="s">
        <v>347</v>
      </c>
      <c r="I48" s="70"/>
      <c r="J48" s="70"/>
      <c r="K48" s="69" t="s">
        <v>2225</v>
      </c>
      <c r="L48" s="73">
        <v>1</v>
      </c>
      <c r="M48" s="74">
        <v>4632.4150390625</v>
      </c>
      <c r="N48" s="74">
        <v>1158.7945556640625</v>
      </c>
      <c r="O48" s="75"/>
      <c r="P48" s="76"/>
      <c r="Q48" s="76"/>
      <c r="R48" s="86"/>
      <c r="S48" s="48">
        <v>1</v>
      </c>
      <c r="T48" s="48">
        <v>0</v>
      </c>
      <c r="U48" s="49">
        <v>0</v>
      </c>
      <c r="V48" s="49">
        <v>0.111111</v>
      </c>
      <c r="W48" s="49">
        <v>0</v>
      </c>
      <c r="X48" s="49">
        <v>0.585364</v>
      </c>
      <c r="Y48" s="49">
        <v>0</v>
      </c>
      <c r="Z48" s="49">
        <v>0</v>
      </c>
      <c r="AA48" s="71">
        <v>48</v>
      </c>
      <c r="AB48" s="71"/>
      <c r="AC48" s="72"/>
      <c r="AD48" s="78" t="s">
        <v>1220</v>
      </c>
      <c r="AE48" s="78">
        <v>253</v>
      </c>
      <c r="AF48" s="78">
        <v>12938</v>
      </c>
      <c r="AG48" s="78">
        <v>1665</v>
      </c>
      <c r="AH48" s="78">
        <v>109</v>
      </c>
      <c r="AI48" s="78"/>
      <c r="AJ48" s="78" t="s">
        <v>1396</v>
      </c>
      <c r="AK48" s="78" t="s">
        <v>1560</v>
      </c>
      <c r="AL48" s="83" t="s">
        <v>1669</v>
      </c>
      <c r="AM48" s="78"/>
      <c r="AN48" s="80">
        <v>41256.78576388889</v>
      </c>
      <c r="AO48" s="83" t="s">
        <v>1800</v>
      </c>
      <c r="AP48" s="78" t="b">
        <v>0</v>
      </c>
      <c r="AQ48" s="78" t="b">
        <v>0</v>
      </c>
      <c r="AR48" s="78" t="b">
        <v>1</v>
      </c>
      <c r="AS48" s="78" t="s">
        <v>1115</v>
      </c>
      <c r="AT48" s="78">
        <v>332</v>
      </c>
      <c r="AU48" s="83" t="s">
        <v>1913</v>
      </c>
      <c r="AV48" s="78" t="b">
        <v>1</v>
      </c>
      <c r="AW48" s="78" t="s">
        <v>2000</v>
      </c>
      <c r="AX48" s="83" t="s">
        <v>2046</v>
      </c>
      <c r="AY48" s="78" t="s">
        <v>65</v>
      </c>
      <c r="AZ48" s="78" t="str">
        <f>REPLACE(INDEX(GroupVertices[Group],MATCH(Vertices[[#This Row],[Vertex]],GroupVertices[Vertex],0)),1,1,"")</f>
        <v>11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348</v>
      </c>
      <c r="B49" s="65"/>
      <c r="C49" s="65" t="s">
        <v>64</v>
      </c>
      <c r="D49" s="66">
        <v>176.23995531196618</v>
      </c>
      <c r="E49" s="68"/>
      <c r="F49" s="100" t="s">
        <v>1941</v>
      </c>
      <c r="G49" s="65"/>
      <c r="H49" s="69" t="s">
        <v>348</v>
      </c>
      <c r="I49" s="70"/>
      <c r="J49" s="70"/>
      <c r="K49" s="69" t="s">
        <v>2226</v>
      </c>
      <c r="L49" s="73">
        <v>1</v>
      </c>
      <c r="M49" s="74">
        <v>5071.9384765625</v>
      </c>
      <c r="N49" s="74">
        <v>2070.381103515625</v>
      </c>
      <c r="O49" s="75"/>
      <c r="P49" s="76"/>
      <c r="Q49" s="76"/>
      <c r="R49" s="86"/>
      <c r="S49" s="48">
        <v>1</v>
      </c>
      <c r="T49" s="48">
        <v>0</v>
      </c>
      <c r="U49" s="49">
        <v>0</v>
      </c>
      <c r="V49" s="49">
        <v>0.111111</v>
      </c>
      <c r="W49" s="49">
        <v>0</v>
      </c>
      <c r="X49" s="49">
        <v>0.585364</v>
      </c>
      <c r="Y49" s="49">
        <v>0</v>
      </c>
      <c r="Z49" s="49">
        <v>0</v>
      </c>
      <c r="AA49" s="71">
        <v>49</v>
      </c>
      <c r="AB49" s="71"/>
      <c r="AC49" s="72"/>
      <c r="AD49" s="78" t="s">
        <v>1221</v>
      </c>
      <c r="AE49" s="78">
        <v>1441</v>
      </c>
      <c r="AF49" s="78">
        <v>14695</v>
      </c>
      <c r="AG49" s="78">
        <v>5533</v>
      </c>
      <c r="AH49" s="78">
        <v>792</v>
      </c>
      <c r="AI49" s="78"/>
      <c r="AJ49" s="78" t="s">
        <v>1397</v>
      </c>
      <c r="AK49" s="78" t="s">
        <v>1560</v>
      </c>
      <c r="AL49" s="83" t="s">
        <v>1670</v>
      </c>
      <c r="AM49" s="78"/>
      <c r="AN49" s="80">
        <v>39699.79875</v>
      </c>
      <c r="AO49" s="83" t="s">
        <v>1801</v>
      </c>
      <c r="AP49" s="78" t="b">
        <v>0</v>
      </c>
      <c r="AQ49" s="78" t="b">
        <v>0</v>
      </c>
      <c r="AR49" s="78" t="b">
        <v>1</v>
      </c>
      <c r="AS49" s="78" t="s">
        <v>1115</v>
      </c>
      <c r="AT49" s="78">
        <v>452</v>
      </c>
      <c r="AU49" s="83" t="s">
        <v>1913</v>
      </c>
      <c r="AV49" s="78" t="b">
        <v>1</v>
      </c>
      <c r="AW49" s="78" t="s">
        <v>2000</v>
      </c>
      <c r="AX49" s="83" t="s">
        <v>2047</v>
      </c>
      <c r="AY49" s="78" t="s">
        <v>65</v>
      </c>
      <c r="AZ49" s="78" t="str">
        <f>REPLACE(INDEX(GroupVertices[Group],MATCH(Vertices[[#This Row],[Vertex]],GroupVertices[Vertex],0)),1,1,"")</f>
        <v>11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349</v>
      </c>
      <c r="B50" s="65"/>
      <c r="C50" s="65" t="s">
        <v>64</v>
      </c>
      <c r="D50" s="66">
        <v>314.4323590401325</v>
      </c>
      <c r="E50" s="68"/>
      <c r="F50" s="100" t="s">
        <v>1942</v>
      </c>
      <c r="G50" s="65"/>
      <c r="H50" s="69" t="s">
        <v>349</v>
      </c>
      <c r="I50" s="70"/>
      <c r="J50" s="70"/>
      <c r="K50" s="69" t="s">
        <v>2227</v>
      </c>
      <c r="L50" s="73">
        <v>1</v>
      </c>
      <c r="M50" s="74">
        <v>5899.11376953125</v>
      </c>
      <c r="N50" s="74">
        <v>1827.8839111328125</v>
      </c>
      <c r="O50" s="75"/>
      <c r="P50" s="76"/>
      <c r="Q50" s="76"/>
      <c r="R50" s="86"/>
      <c r="S50" s="48">
        <v>1</v>
      </c>
      <c r="T50" s="48">
        <v>0</v>
      </c>
      <c r="U50" s="49">
        <v>0</v>
      </c>
      <c r="V50" s="49">
        <v>0.111111</v>
      </c>
      <c r="W50" s="49">
        <v>0</v>
      </c>
      <c r="X50" s="49">
        <v>0.585364</v>
      </c>
      <c r="Y50" s="49">
        <v>0</v>
      </c>
      <c r="Z50" s="49">
        <v>0</v>
      </c>
      <c r="AA50" s="71">
        <v>50</v>
      </c>
      <c r="AB50" s="71"/>
      <c r="AC50" s="72"/>
      <c r="AD50" s="78" t="s">
        <v>1222</v>
      </c>
      <c r="AE50" s="78">
        <v>626</v>
      </c>
      <c r="AF50" s="78">
        <v>157284</v>
      </c>
      <c r="AG50" s="78">
        <v>5868</v>
      </c>
      <c r="AH50" s="78">
        <v>2819</v>
      </c>
      <c r="AI50" s="78"/>
      <c r="AJ50" s="78" t="s">
        <v>1398</v>
      </c>
      <c r="AK50" s="78" t="s">
        <v>1560</v>
      </c>
      <c r="AL50" s="83" t="s">
        <v>1669</v>
      </c>
      <c r="AM50" s="78"/>
      <c r="AN50" s="80">
        <v>41284.735127314816</v>
      </c>
      <c r="AO50" s="83" t="s">
        <v>1802</v>
      </c>
      <c r="AP50" s="78" t="b">
        <v>0</v>
      </c>
      <c r="AQ50" s="78" t="b">
        <v>0</v>
      </c>
      <c r="AR50" s="78" t="b">
        <v>1</v>
      </c>
      <c r="AS50" s="78" t="s">
        <v>1115</v>
      </c>
      <c r="AT50" s="78">
        <v>1420</v>
      </c>
      <c r="AU50" s="83" t="s">
        <v>1913</v>
      </c>
      <c r="AV50" s="78" t="b">
        <v>1</v>
      </c>
      <c r="AW50" s="78" t="s">
        <v>2000</v>
      </c>
      <c r="AX50" s="83" t="s">
        <v>2048</v>
      </c>
      <c r="AY50" s="78" t="s">
        <v>65</v>
      </c>
      <c r="AZ50" s="78" t="str">
        <f>REPLACE(INDEX(GroupVertices[Group],MATCH(Vertices[[#This Row],[Vertex]],GroupVertices[Vertex],0)),1,1,"")</f>
        <v>11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350</v>
      </c>
      <c r="B51" s="65"/>
      <c r="C51" s="65" t="s">
        <v>64</v>
      </c>
      <c r="D51" s="66">
        <v>165.17014182436816</v>
      </c>
      <c r="E51" s="68"/>
      <c r="F51" s="100" t="s">
        <v>1943</v>
      </c>
      <c r="G51" s="65"/>
      <c r="H51" s="69" t="s">
        <v>350</v>
      </c>
      <c r="I51" s="70"/>
      <c r="J51" s="70"/>
      <c r="K51" s="69" t="s">
        <v>2228</v>
      </c>
      <c r="L51" s="73">
        <v>1</v>
      </c>
      <c r="M51" s="74">
        <v>5187.9501953125</v>
      </c>
      <c r="N51" s="74">
        <v>352.9058837890625</v>
      </c>
      <c r="O51" s="75"/>
      <c r="P51" s="76"/>
      <c r="Q51" s="76"/>
      <c r="R51" s="86"/>
      <c r="S51" s="48">
        <v>1</v>
      </c>
      <c r="T51" s="48">
        <v>0</v>
      </c>
      <c r="U51" s="49">
        <v>0</v>
      </c>
      <c r="V51" s="49">
        <v>0.111111</v>
      </c>
      <c r="W51" s="49">
        <v>0</v>
      </c>
      <c r="X51" s="49">
        <v>0.585364</v>
      </c>
      <c r="Y51" s="49">
        <v>0</v>
      </c>
      <c r="Z51" s="49">
        <v>0</v>
      </c>
      <c r="AA51" s="71">
        <v>51</v>
      </c>
      <c r="AB51" s="71"/>
      <c r="AC51" s="72"/>
      <c r="AD51" s="78" t="s">
        <v>1223</v>
      </c>
      <c r="AE51" s="78">
        <v>1403</v>
      </c>
      <c r="AF51" s="78">
        <v>3273</v>
      </c>
      <c r="AG51" s="78">
        <v>2752</v>
      </c>
      <c r="AH51" s="78">
        <v>796</v>
      </c>
      <c r="AI51" s="78"/>
      <c r="AJ51" s="78" t="s">
        <v>1399</v>
      </c>
      <c r="AK51" s="78" t="s">
        <v>1561</v>
      </c>
      <c r="AL51" s="83" t="s">
        <v>1671</v>
      </c>
      <c r="AM51" s="78"/>
      <c r="AN51" s="80">
        <v>39730.0643287037</v>
      </c>
      <c r="AO51" s="83" t="s">
        <v>1803</v>
      </c>
      <c r="AP51" s="78" t="b">
        <v>0</v>
      </c>
      <c r="AQ51" s="78" t="b">
        <v>0</v>
      </c>
      <c r="AR51" s="78" t="b">
        <v>1</v>
      </c>
      <c r="AS51" s="78" t="s">
        <v>1115</v>
      </c>
      <c r="AT51" s="78">
        <v>129</v>
      </c>
      <c r="AU51" s="83" t="s">
        <v>1923</v>
      </c>
      <c r="AV51" s="78" t="b">
        <v>0</v>
      </c>
      <c r="AW51" s="78" t="s">
        <v>2000</v>
      </c>
      <c r="AX51" s="83" t="s">
        <v>2049</v>
      </c>
      <c r="AY51" s="78" t="s">
        <v>65</v>
      </c>
      <c r="AZ51" s="78" t="str">
        <f>REPLACE(INDEX(GroupVertices[Group],MATCH(Vertices[[#This Row],[Vertex]],GroupVertices[Vertex],0)),1,1,"")</f>
        <v>11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246</v>
      </c>
      <c r="B52" s="65"/>
      <c r="C52" s="65" t="s">
        <v>64</v>
      </c>
      <c r="D52" s="66">
        <v>162.3556839038652</v>
      </c>
      <c r="E52" s="68"/>
      <c r="F52" s="100" t="s">
        <v>697</v>
      </c>
      <c r="G52" s="65"/>
      <c r="H52" s="69" t="s">
        <v>246</v>
      </c>
      <c r="I52" s="70"/>
      <c r="J52" s="70"/>
      <c r="K52" s="69" t="s">
        <v>2229</v>
      </c>
      <c r="L52" s="73">
        <v>1</v>
      </c>
      <c r="M52" s="74">
        <v>9229.0966796875</v>
      </c>
      <c r="N52" s="74">
        <v>8260.9384765625</v>
      </c>
      <c r="O52" s="75"/>
      <c r="P52" s="76"/>
      <c r="Q52" s="76"/>
      <c r="R52" s="86"/>
      <c r="S52" s="48">
        <v>0</v>
      </c>
      <c r="T52" s="48">
        <v>1</v>
      </c>
      <c r="U52" s="49">
        <v>0</v>
      </c>
      <c r="V52" s="49">
        <v>0.2</v>
      </c>
      <c r="W52" s="49">
        <v>0</v>
      </c>
      <c r="X52" s="49">
        <v>0.610685</v>
      </c>
      <c r="Y52" s="49">
        <v>0</v>
      </c>
      <c r="Z52" s="49">
        <v>0</v>
      </c>
      <c r="AA52" s="71">
        <v>52</v>
      </c>
      <c r="AB52" s="71"/>
      <c r="AC52" s="72"/>
      <c r="AD52" s="78" t="s">
        <v>1224</v>
      </c>
      <c r="AE52" s="78">
        <v>343</v>
      </c>
      <c r="AF52" s="78">
        <v>369</v>
      </c>
      <c r="AG52" s="78">
        <v>2937</v>
      </c>
      <c r="AH52" s="78">
        <v>1804</v>
      </c>
      <c r="AI52" s="78"/>
      <c r="AJ52" s="78" t="s">
        <v>1400</v>
      </c>
      <c r="AK52" s="78" t="s">
        <v>1562</v>
      </c>
      <c r="AL52" s="83" t="s">
        <v>1672</v>
      </c>
      <c r="AM52" s="78"/>
      <c r="AN52" s="80">
        <v>41866.470497685186</v>
      </c>
      <c r="AO52" s="83" t="s">
        <v>1804</v>
      </c>
      <c r="AP52" s="78" t="b">
        <v>1</v>
      </c>
      <c r="AQ52" s="78" t="b">
        <v>0</v>
      </c>
      <c r="AR52" s="78" t="b">
        <v>1</v>
      </c>
      <c r="AS52" s="78" t="s">
        <v>1115</v>
      </c>
      <c r="AT52" s="78">
        <v>13</v>
      </c>
      <c r="AU52" s="83" t="s">
        <v>1913</v>
      </c>
      <c r="AV52" s="78" t="b">
        <v>0</v>
      </c>
      <c r="AW52" s="78" t="s">
        <v>2000</v>
      </c>
      <c r="AX52" s="83" t="s">
        <v>2050</v>
      </c>
      <c r="AY52" s="78" t="s">
        <v>66</v>
      </c>
      <c r="AZ52" s="78" t="str">
        <f>REPLACE(INDEX(GroupVertices[Group],MATCH(Vertices[[#This Row],[Vertex]],GroupVertices[Vertex],0)),1,1,"")</f>
        <v>14</v>
      </c>
      <c r="BA52" s="48"/>
      <c r="BB52" s="48"/>
      <c r="BC52" s="48"/>
      <c r="BD52" s="48"/>
      <c r="BE52" s="48"/>
      <c r="BF52" s="48"/>
      <c r="BG52" s="120" t="s">
        <v>2863</v>
      </c>
      <c r="BH52" s="120" t="s">
        <v>2863</v>
      </c>
      <c r="BI52" s="120" t="s">
        <v>2955</v>
      </c>
      <c r="BJ52" s="120" t="s">
        <v>2955</v>
      </c>
      <c r="BK52" s="120">
        <v>2</v>
      </c>
      <c r="BL52" s="123">
        <v>10.526315789473685</v>
      </c>
      <c r="BM52" s="120">
        <v>0</v>
      </c>
      <c r="BN52" s="123">
        <v>0</v>
      </c>
      <c r="BO52" s="120">
        <v>0</v>
      </c>
      <c r="BP52" s="123">
        <v>0</v>
      </c>
      <c r="BQ52" s="120">
        <v>17</v>
      </c>
      <c r="BR52" s="123">
        <v>89.47368421052632</v>
      </c>
      <c r="BS52" s="120">
        <v>19</v>
      </c>
      <c r="BT52" s="2"/>
      <c r="BU52" s="3"/>
      <c r="BV52" s="3"/>
      <c r="BW52" s="3"/>
      <c r="BX52" s="3"/>
    </row>
    <row r="53" spans="1:76" ht="15">
      <c r="A53" s="64" t="s">
        <v>247</v>
      </c>
      <c r="B53" s="65"/>
      <c r="C53" s="65" t="s">
        <v>64</v>
      </c>
      <c r="D53" s="66">
        <v>162.16766570945146</v>
      </c>
      <c r="E53" s="68"/>
      <c r="F53" s="100" t="s">
        <v>1944</v>
      </c>
      <c r="G53" s="65"/>
      <c r="H53" s="69" t="s">
        <v>247</v>
      </c>
      <c r="I53" s="70"/>
      <c r="J53" s="70"/>
      <c r="K53" s="69" t="s">
        <v>2230</v>
      </c>
      <c r="L53" s="73">
        <v>1</v>
      </c>
      <c r="M53" s="74">
        <v>9524.7138671875</v>
      </c>
      <c r="N53" s="74">
        <v>2546.80419921875</v>
      </c>
      <c r="O53" s="75"/>
      <c r="P53" s="76"/>
      <c r="Q53" s="76"/>
      <c r="R53" s="86"/>
      <c r="S53" s="48">
        <v>2</v>
      </c>
      <c r="T53" s="48">
        <v>1</v>
      </c>
      <c r="U53" s="49">
        <v>0</v>
      </c>
      <c r="V53" s="49">
        <v>1</v>
      </c>
      <c r="W53" s="49">
        <v>0</v>
      </c>
      <c r="X53" s="49">
        <v>1.298241</v>
      </c>
      <c r="Y53" s="49">
        <v>0</v>
      </c>
      <c r="Z53" s="49">
        <v>0</v>
      </c>
      <c r="AA53" s="71">
        <v>53</v>
      </c>
      <c r="AB53" s="71"/>
      <c r="AC53" s="72"/>
      <c r="AD53" s="78" t="s">
        <v>1225</v>
      </c>
      <c r="AE53" s="78">
        <v>98</v>
      </c>
      <c r="AF53" s="78">
        <v>175</v>
      </c>
      <c r="AG53" s="78">
        <v>314</v>
      </c>
      <c r="AH53" s="78">
        <v>229</v>
      </c>
      <c r="AI53" s="78"/>
      <c r="AJ53" s="78" t="s">
        <v>1401</v>
      </c>
      <c r="AK53" s="78" t="s">
        <v>1563</v>
      </c>
      <c r="AL53" s="78"/>
      <c r="AM53" s="78"/>
      <c r="AN53" s="80">
        <v>42964.73196759259</v>
      </c>
      <c r="AO53" s="83" t="s">
        <v>1805</v>
      </c>
      <c r="AP53" s="78" t="b">
        <v>1</v>
      </c>
      <c r="AQ53" s="78" t="b">
        <v>0</v>
      </c>
      <c r="AR53" s="78" t="b">
        <v>0</v>
      </c>
      <c r="AS53" s="78" t="s">
        <v>1115</v>
      </c>
      <c r="AT53" s="78">
        <v>1</v>
      </c>
      <c r="AU53" s="78"/>
      <c r="AV53" s="78" t="b">
        <v>0</v>
      </c>
      <c r="AW53" s="78" t="s">
        <v>2000</v>
      </c>
      <c r="AX53" s="83" t="s">
        <v>2051</v>
      </c>
      <c r="AY53" s="78" t="s">
        <v>66</v>
      </c>
      <c r="AZ53" s="78" t="str">
        <f>REPLACE(INDEX(GroupVertices[Group],MATCH(Vertices[[#This Row],[Vertex]],GroupVertices[Vertex],0)),1,1,"")</f>
        <v>27</v>
      </c>
      <c r="BA53" s="48"/>
      <c r="BB53" s="48"/>
      <c r="BC53" s="48"/>
      <c r="BD53" s="48"/>
      <c r="BE53" s="48" t="s">
        <v>620</v>
      </c>
      <c r="BF53" s="48" t="s">
        <v>620</v>
      </c>
      <c r="BG53" s="120" t="s">
        <v>2869</v>
      </c>
      <c r="BH53" s="120" t="s">
        <v>2869</v>
      </c>
      <c r="BI53" s="120" t="s">
        <v>2962</v>
      </c>
      <c r="BJ53" s="120" t="s">
        <v>2962</v>
      </c>
      <c r="BK53" s="120">
        <v>0</v>
      </c>
      <c r="BL53" s="123">
        <v>0</v>
      </c>
      <c r="BM53" s="120">
        <v>0</v>
      </c>
      <c r="BN53" s="123">
        <v>0</v>
      </c>
      <c r="BO53" s="120">
        <v>0</v>
      </c>
      <c r="BP53" s="123">
        <v>0</v>
      </c>
      <c r="BQ53" s="120">
        <v>36</v>
      </c>
      <c r="BR53" s="123">
        <v>100</v>
      </c>
      <c r="BS53" s="120">
        <v>36</v>
      </c>
      <c r="BT53" s="2"/>
      <c r="BU53" s="3"/>
      <c r="BV53" s="3"/>
      <c r="BW53" s="3"/>
      <c r="BX53" s="3"/>
    </row>
    <row r="54" spans="1:76" ht="15">
      <c r="A54" s="64" t="s">
        <v>248</v>
      </c>
      <c r="B54" s="65"/>
      <c r="C54" s="65" t="s">
        <v>64</v>
      </c>
      <c r="D54" s="66">
        <v>162.01162999140703</v>
      </c>
      <c r="E54" s="68"/>
      <c r="F54" s="100" t="s">
        <v>698</v>
      </c>
      <c r="G54" s="65"/>
      <c r="H54" s="69" t="s">
        <v>248</v>
      </c>
      <c r="I54" s="70"/>
      <c r="J54" s="70"/>
      <c r="K54" s="69" t="s">
        <v>2231</v>
      </c>
      <c r="L54" s="73">
        <v>1</v>
      </c>
      <c r="M54" s="74">
        <v>9524.7138671875</v>
      </c>
      <c r="N54" s="74">
        <v>2017.4453125</v>
      </c>
      <c r="O54" s="75"/>
      <c r="P54" s="76"/>
      <c r="Q54" s="76"/>
      <c r="R54" s="86"/>
      <c r="S54" s="48">
        <v>0</v>
      </c>
      <c r="T54" s="48">
        <v>1</v>
      </c>
      <c r="U54" s="49">
        <v>0</v>
      </c>
      <c r="V54" s="49">
        <v>1</v>
      </c>
      <c r="W54" s="49">
        <v>0</v>
      </c>
      <c r="X54" s="49">
        <v>0.701752</v>
      </c>
      <c r="Y54" s="49">
        <v>0</v>
      </c>
      <c r="Z54" s="49">
        <v>0</v>
      </c>
      <c r="AA54" s="71">
        <v>54</v>
      </c>
      <c r="AB54" s="71"/>
      <c r="AC54" s="72"/>
      <c r="AD54" s="78" t="s">
        <v>1226</v>
      </c>
      <c r="AE54" s="78">
        <v>8</v>
      </c>
      <c r="AF54" s="78">
        <v>14</v>
      </c>
      <c r="AG54" s="78">
        <v>24</v>
      </c>
      <c r="AH54" s="78">
        <v>18</v>
      </c>
      <c r="AI54" s="78"/>
      <c r="AJ54" s="78" t="s">
        <v>1402</v>
      </c>
      <c r="AK54" s="78" t="s">
        <v>1564</v>
      </c>
      <c r="AL54" s="78"/>
      <c r="AM54" s="78"/>
      <c r="AN54" s="80">
        <v>43398.74533564815</v>
      </c>
      <c r="AO54" s="83" t="s">
        <v>1806</v>
      </c>
      <c r="AP54" s="78" t="b">
        <v>1</v>
      </c>
      <c r="AQ54" s="78" t="b">
        <v>0</v>
      </c>
      <c r="AR54" s="78" t="b">
        <v>0</v>
      </c>
      <c r="AS54" s="78" t="s">
        <v>1115</v>
      </c>
      <c r="AT54" s="78">
        <v>0</v>
      </c>
      <c r="AU54" s="78"/>
      <c r="AV54" s="78" t="b">
        <v>0</v>
      </c>
      <c r="AW54" s="78" t="s">
        <v>2000</v>
      </c>
      <c r="AX54" s="83" t="s">
        <v>2052</v>
      </c>
      <c r="AY54" s="78" t="s">
        <v>66</v>
      </c>
      <c r="AZ54" s="78" t="str">
        <f>REPLACE(INDEX(GroupVertices[Group],MATCH(Vertices[[#This Row],[Vertex]],GroupVertices[Vertex],0)),1,1,"")</f>
        <v>27</v>
      </c>
      <c r="BA54" s="48"/>
      <c r="BB54" s="48"/>
      <c r="BC54" s="48"/>
      <c r="BD54" s="48"/>
      <c r="BE54" s="48" t="s">
        <v>621</v>
      </c>
      <c r="BF54" s="48" t="s">
        <v>621</v>
      </c>
      <c r="BG54" s="120" t="s">
        <v>2621</v>
      </c>
      <c r="BH54" s="120" t="s">
        <v>2621</v>
      </c>
      <c r="BI54" s="120" t="s">
        <v>2963</v>
      </c>
      <c r="BJ54" s="120" t="s">
        <v>2963</v>
      </c>
      <c r="BK54" s="120">
        <v>0</v>
      </c>
      <c r="BL54" s="123">
        <v>0</v>
      </c>
      <c r="BM54" s="120">
        <v>0</v>
      </c>
      <c r="BN54" s="123">
        <v>0</v>
      </c>
      <c r="BO54" s="120">
        <v>0</v>
      </c>
      <c r="BP54" s="123">
        <v>0</v>
      </c>
      <c r="BQ54" s="120">
        <v>22</v>
      </c>
      <c r="BR54" s="123">
        <v>100</v>
      </c>
      <c r="BS54" s="120">
        <v>22</v>
      </c>
      <c r="BT54" s="2"/>
      <c r="BU54" s="3"/>
      <c r="BV54" s="3"/>
      <c r="BW54" s="3"/>
      <c r="BX54" s="3"/>
    </row>
    <row r="55" spans="1:76" ht="15">
      <c r="A55" s="64" t="s">
        <v>249</v>
      </c>
      <c r="B55" s="65"/>
      <c r="C55" s="65" t="s">
        <v>64</v>
      </c>
      <c r="D55" s="66">
        <v>162.00872249355527</v>
      </c>
      <c r="E55" s="68"/>
      <c r="F55" s="100" t="s">
        <v>1945</v>
      </c>
      <c r="G55" s="65"/>
      <c r="H55" s="69" t="s">
        <v>249</v>
      </c>
      <c r="I55" s="70"/>
      <c r="J55" s="70"/>
      <c r="K55" s="69" t="s">
        <v>2232</v>
      </c>
      <c r="L55" s="73">
        <v>1</v>
      </c>
      <c r="M55" s="74">
        <v>2348.69287109375</v>
      </c>
      <c r="N55" s="74">
        <v>4913.79443359375</v>
      </c>
      <c r="O55" s="75"/>
      <c r="P55" s="76"/>
      <c r="Q55" s="76"/>
      <c r="R55" s="86"/>
      <c r="S55" s="48">
        <v>1</v>
      </c>
      <c r="T55" s="48">
        <v>1</v>
      </c>
      <c r="U55" s="49">
        <v>0</v>
      </c>
      <c r="V55" s="49">
        <v>0</v>
      </c>
      <c r="W55" s="49">
        <v>0</v>
      </c>
      <c r="X55" s="49">
        <v>0.999997</v>
      </c>
      <c r="Y55" s="49">
        <v>0</v>
      </c>
      <c r="Z55" s="49" t="s">
        <v>3310</v>
      </c>
      <c r="AA55" s="71">
        <v>55</v>
      </c>
      <c r="AB55" s="71"/>
      <c r="AC55" s="72"/>
      <c r="AD55" s="78" t="s">
        <v>1227</v>
      </c>
      <c r="AE55" s="78">
        <v>61</v>
      </c>
      <c r="AF55" s="78">
        <v>11</v>
      </c>
      <c r="AG55" s="78">
        <v>12</v>
      </c>
      <c r="AH55" s="78">
        <v>8</v>
      </c>
      <c r="AI55" s="78"/>
      <c r="AJ55" s="78" t="s">
        <v>1403</v>
      </c>
      <c r="AK55" s="78"/>
      <c r="AL55" s="83" t="s">
        <v>1673</v>
      </c>
      <c r="AM55" s="78"/>
      <c r="AN55" s="80">
        <v>43488.92047453704</v>
      </c>
      <c r="AO55" s="83" t="s">
        <v>1807</v>
      </c>
      <c r="AP55" s="78" t="b">
        <v>1</v>
      </c>
      <c r="AQ55" s="78" t="b">
        <v>0</v>
      </c>
      <c r="AR55" s="78" t="b">
        <v>0</v>
      </c>
      <c r="AS55" s="78" t="s">
        <v>1115</v>
      </c>
      <c r="AT55" s="78">
        <v>0</v>
      </c>
      <c r="AU55" s="78"/>
      <c r="AV55" s="78" t="b">
        <v>0</v>
      </c>
      <c r="AW55" s="78" t="s">
        <v>2000</v>
      </c>
      <c r="AX55" s="83" t="s">
        <v>2053</v>
      </c>
      <c r="AY55" s="78" t="s">
        <v>66</v>
      </c>
      <c r="AZ55" s="78" t="str">
        <f>REPLACE(INDEX(GroupVertices[Group],MATCH(Vertices[[#This Row],[Vertex]],GroupVertices[Vertex],0)),1,1,"")</f>
        <v>1</v>
      </c>
      <c r="BA55" s="48" t="s">
        <v>533</v>
      </c>
      <c r="BB55" s="48" t="s">
        <v>533</v>
      </c>
      <c r="BC55" s="48" t="s">
        <v>580</v>
      </c>
      <c r="BD55" s="48" t="s">
        <v>580</v>
      </c>
      <c r="BE55" s="48" t="s">
        <v>622</v>
      </c>
      <c r="BF55" s="48" t="s">
        <v>622</v>
      </c>
      <c r="BG55" s="120" t="s">
        <v>2870</v>
      </c>
      <c r="BH55" s="120" t="s">
        <v>2870</v>
      </c>
      <c r="BI55" s="120" t="s">
        <v>2964</v>
      </c>
      <c r="BJ55" s="120" t="s">
        <v>2964</v>
      </c>
      <c r="BK55" s="120">
        <v>0</v>
      </c>
      <c r="BL55" s="123">
        <v>0</v>
      </c>
      <c r="BM55" s="120">
        <v>1</v>
      </c>
      <c r="BN55" s="123">
        <v>2.2222222222222223</v>
      </c>
      <c r="BO55" s="120">
        <v>0</v>
      </c>
      <c r="BP55" s="123">
        <v>0</v>
      </c>
      <c r="BQ55" s="120">
        <v>44</v>
      </c>
      <c r="BR55" s="123">
        <v>97.77777777777777</v>
      </c>
      <c r="BS55" s="120">
        <v>45</v>
      </c>
      <c r="BT55" s="2"/>
      <c r="BU55" s="3"/>
      <c r="BV55" s="3"/>
      <c r="BW55" s="3"/>
      <c r="BX55" s="3"/>
    </row>
    <row r="56" spans="1:76" ht="15">
      <c r="A56" s="64" t="s">
        <v>250</v>
      </c>
      <c r="B56" s="65"/>
      <c r="C56" s="65" t="s">
        <v>64</v>
      </c>
      <c r="D56" s="66">
        <v>163.53322053382772</v>
      </c>
      <c r="E56" s="68"/>
      <c r="F56" s="100" t="s">
        <v>699</v>
      </c>
      <c r="G56" s="65"/>
      <c r="H56" s="69" t="s">
        <v>250</v>
      </c>
      <c r="I56" s="70"/>
      <c r="J56" s="70"/>
      <c r="K56" s="69" t="s">
        <v>2233</v>
      </c>
      <c r="L56" s="73">
        <v>1</v>
      </c>
      <c r="M56" s="74">
        <v>1870.0750732421875</v>
      </c>
      <c r="N56" s="74">
        <v>4913.79443359375</v>
      </c>
      <c r="O56" s="75"/>
      <c r="P56" s="76"/>
      <c r="Q56" s="76"/>
      <c r="R56" s="86"/>
      <c r="S56" s="48">
        <v>1</v>
      </c>
      <c r="T56" s="48">
        <v>1</v>
      </c>
      <c r="U56" s="49">
        <v>0</v>
      </c>
      <c r="V56" s="49">
        <v>0</v>
      </c>
      <c r="W56" s="49">
        <v>0</v>
      </c>
      <c r="X56" s="49">
        <v>0.999997</v>
      </c>
      <c r="Y56" s="49">
        <v>0</v>
      </c>
      <c r="Z56" s="49" t="s">
        <v>3310</v>
      </c>
      <c r="AA56" s="71">
        <v>56</v>
      </c>
      <c r="AB56" s="71"/>
      <c r="AC56" s="72"/>
      <c r="AD56" s="78" t="s">
        <v>1228</v>
      </c>
      <c r="AE56" s="78">
        <v>1296</v>
      </c>
      <c r="AF56" s="78">
        <v>1584</v>
      </c>
      <c r="AG56" s="78">
        <v>1828</v>
      </c>
      <c r="AH56" s="78">
        <v>165</v>
      </c>
      <c r="AI56" s="78"/>
      <c r="AJ56" s="78" t="s">
        <v>1404</v>
      </c>
      <c r="AK56" s="78" t="s">
        <v>1565</v>
      </c>
      <c r="AL56" s="83" t="s">
        <v>1674</v>
      </c>
      <c r="AM56" s="78"/>
      <c r="AN56" s="80">
        <v>41240.85403935185</v>
      </c>
      <c r="AO56" s="83" t="s">
        <v>1808</v>
      </c>
      <c r="AP56" s="78" t="b">
        <v>0</v>
      </c>
      <c r="AQ56" s="78" t="b">
        <v>0</v>
      </c>
      <c r="AR56" s="78" t="b">
        <v>1</v>
      </c>
      <c r="AS56" s="78" t="s">
        <v>1115</v>
      </c>
      <c r="AT56" s="78">
        <v>54</v>
      </c>
      <c r="AU56" s="83" t="s">
        <v>1924</v>
      </c>
      <c r="AV56" s="78" t="b">
        <v>0</v>
      </c>
      <c r="AW56" s="78" t="s">
        <v>2000</v>
      </c>
      <c r="AX56" s="83" t="s">
        <v>2054</v>
      </c>
      <c r="AY56" s="78" t="s">
        <v>66</v>
      </c>
      <c r="AZ56" s="78" t="str">
        <f>REPLACE(INDEX(GroupVertices[Group],MATCH(Vertices[[#This Row],[Vertex]],GroupVertices[Vertex],0)),1,1,"")</f>
        <v>1</v>
      </c>
      <c r="BA56" s="48" t="s">
        <v>534</v>
      </c>
      <c r="BB56" s="48" t="s">
        <v>534</v>
      </c>
      <c r="BC56" s="48" t="s">
        <v>581</v>
      </c>
      <c r="BD56" s="48" t="s">
        <v>581</v>
      </c>
      <c r="BE56" s="48" t="s">
        <v>623</v>
      </c>
      <c r="BF56" s="48" t="s">
        <v>623</v>
      </c>
      <c r="BG56" s="120" t="s">
        <v>2871</v>
      </c>
      <c r="BH56" s="120" t="s">
        <v>2871</v>
      </c>
      <c r="BI56" s="120" t="s">
        <v>2965</v>
      </c>
      <c r="BJ56" s="120" t="s">
        <v>2965</v>
      </c>
      <c r="BK56" s="120">
        <v>1</v>
      </c>
      <c r="BL56" s="123">
        <v>9.090909090909092</v>
      </c>
      <c r="BM56" s="120">
        <v>0</v>
      </c>
      <c r="BN56" s="123">
        <v>0</v>
      </c>
      <c r="BO56" s="120">
        <v>0</v>
      </c>
      <c r="BP56" s="123">
        <v>0</v>
      </c>
      <c r="BQ56" s="120">
        <v>10</v>
      </c>
      <c r="BR56" s="123">
        <v>90.9090909090909</v>
      </c>
      <c r="BS56" s="120">
        <v>11</v>
      </c>
      <c r="BT56" s="2"/>
      <c r="BU56" s="3"/>
      <c r="BV56" s="3"/>
      <c r="BW56" s="3"/>
      <c r="BX56" s="3"/>
    </row>
    <row r="57" spans="1:76" ht="15">
      <c r="A57" s="64" t="s">
        <v>251</v>
      </c>
      <c r="B57" s="65"/>
      <c r="C57" s="65" t="s">
        <v>64</v>
      </c>
      <c r="D57" s="66">
        <v>163.04573006068273</v>
      </c>
      <c r="E57" s="68"/>
      <c r="F57" s="100" t="s">
        <v>700</v>
      </c>
      <c r="G57" s="65"/>
      <c r="H57" s="69" t="s">
        <v>251</v>
      </c>
      <c r="I57" s="70"/>
      <c r="J57" s="70"/>
      <c r="K57" s="69" t="s">
        <v>2234</v>
      </c>
      <c r="L57" s="73">
        <v>1</v>
      </c>
      <c r="M57" s="74">
        <v>4437.5029296875</v>
      </c>
      <c r="N57" s="74">
        <v>9646.09375</v>
      </c>
      <c r="O57" s="75"/>
      <c r="P57" s="76"/>
      <c r="Q57" s="76"/>
      <c r="R57" s="86"/>
      <c r="S57" s="48">
        <v>0</v>
      </c>
      <c r="T57" s="48">
        <v>1</v>
      </c>
      <c r="U57" s="49">
        <v>0</v>
      </c>
      <c r="V57" s="49">
        <v>0.055556</v>
      </c>
      <c r="W57" s="49">
        <v>0</v>
      </c>
      <c r="X57" s="49">
        <v>0.342377</v>
      </c>
      <c r="Y57" s="49">
        <v>0</v>
      </c>
      <c r="Z57" s="49">
        <v>0</v>
      </c>
      <c r="AA57" s="71">
        <v>57</v>
      </c>
      <c r="AB57" s="71"/>
      <c r="AC57" s="72"/>
      <c r="AD57" s="78" t="s">
        <v>1229</v>
      </c>
      <c r="AE57" s="78">
        <v>550</v>
      </c>
      <c r="AF57" s="78">
        <v>1081</v>
      </c>
      <c r="AG57" s="78">
        <v>212</v>
      </c>
      <c r="AH57" s="78">
        <v>823</v>
      </c>
      <c r="AI57" s="78"/>
      <c r="AJ57" s="78" t="s">
        <v>1405</v>
      </c>
      <c r="AK57" s="78" t="s">
        <v>1566</v>
      </c>
      <c r="AL57" s="83" t="s">
        <v>1675</v>
      </c>
      <c r="AM57" s="78"/>
      <c r="AN57" s="80">
        <v>43284.96152777778</v>
      </c>
      <c r="AO57" s="83" t="s">
        <v>1809</v>
      </c>
      <c r="AP57" s="78" t="b">
        <v>0</v>
      </c>
      <c r="AQ57" s="78" t="b">
        <v>0</v>
      </c>
      <c r="AR57" s="78" t="b">
        <v>0</v>
      </c>
      <c r="AS57" s="78" t="s">
        <v>1115</v>
      </c>
      <c r="AT57" s="78">
        <v>3</v>
      </c>
      <c r="AU57" s="83" t="s">
        <v>1913</v>
      </c>
      <c r="AV57" s="78" t="b">
        <v>0</v>
      </c>
      <c r="AW57" s="78" t="s">
        <v>2000</v>
      </c>
      <c r="AX57" s="83" t="s">
        <v>2055</v>
      </c>
      <c r="AY57" s="78" t="s">
        <v>66</v>
      </c>
      <c r="AZ57" s="78" t="str">
        <f>REPLACE(INDEX(GroupVertices[Group],MATCH(Vertices[[#This Row],[Vertex]],GroupVertices[Vertex],0)),1,1,"")</f>
        <v>3</v>
      </c>
      <c r="BA57" s="48"/>
      <c r="BB57" s="48"/>
      <c r="BC57" s="48"/>
      <c r="BD57" s="48"/>
      <c r="BE57" s="48"/>
      <c r="BF57" s="48"/>
      <c r="BG57" s="120" t="s">
        <v>2872</v>
      </c>
      <c r="BH57" s="120" t="s">
        <v>2872</v>
      </c>
      <c r="BI57" s="120" t="s">
        <v>2966</v>
      </c>
      <c r="BJ57" s="120" t="s">
        <v>2966</v>
      </c>
      <c r="BK57" s="120">
        <v>0</v>
      </c>
      <c r="BL57" s="123">
        <v>0</v>
      </c>
      <c r="BM57" s="120">
        <v>1</v>
      </c>
      <c r="BN57" s="123">
        <v>4.166666666666667</v>
      </c>
      <c r="BO57" s="120">
        <v>0</v>
      </c>
      <c r="BP57" s="123">
        <v>0</v>
      </c>
      <c r="BQ57" s="120">
        <v>23</v>
      </c>
      <c r="BR57" s="123">
        <v>95.83333333333333</v>
      </c>
      <c r="BS57" s="120">
        <v>24</v>
      </c>
      <c r="BT57" s="2"/>
      <c r="BU57" s="3"/>
      <c r="BV57" s="3"/>
      <c r="BW57" s="3"/>
      <c r="BX57" s="3"/>
    </row>
    <row r="58" spans="1:76" ht="15">
      <c r="A58" s="64" t="s">
        <v>262</v>
      </c>
      <c r="B58" s="65"/>
      <c r="C58" s="65" t="s">
        <v>64</v>
      </c>
      <c r="D58" s="66">
        <v>986.2019843615012</v>
      </c>
      <c r="E58" s="68"/>
      <c r="F58" s="100" t="s">
        <v>1946</v>
      </c>
      <c r="G58" s="65"/>
      <c r="H58" s="69" t="s">
        <v>262</v>
      </c>
      <c r="I58" s="70"/>
      <c r="J58" s="70"/>
      <c r="K58" s="69" t="s">
        <v>2235</v>
      </c>
      <c r="L58" s="73">
        <v>608.0689755087469</v>
      </c>
      <c r="M58" s="74">
        <v>4098.99951171875</v>
      </c>
      <c r="N58" s="74">
        <v>8535.078125</v>
      </c>
      <c r="O58" s="75"/>
      <c r="P58" s="76"/>
      <c r="Q58" s="76"/>
      <c r="R58" s="86"/>
      <c r="S58" s="48">
        <v>6</v>
      </c>
      <c r="T58" s="48">
        <v>1</v>
      </c>
      <c r="U58" s="49">
        <v>15.2</v>
      </c>
      <c r="V58" s="49">
        <v>0.090909</v>
      </c>
      <c r="W58" s="49">
        <v>1E-06</v>
      </c>
      <c r="X58" s="49">
        <v>1.357953</v>
      </c>
      <c r="Y58" s="49">
        <v>0.15</v>
      </c>
      <c r="Z58" s="49">
        <v>0</v>
      </c>
      <c r="AA58" s="71">
        <v>58</v>
      </c>
      <c r="AB58" s="71"/>
      <c r="AC58" s="72"/>
      <c r="AD58" s="78" t="s">
        <v>1230</v>
      </c>
      <c r="AE58" s="78">
        <v>599</v>
      </c>
      <c r="AF58" s="78">
        <v>850426</v>
      </c>
      <c r="AG58" s="78">
        <v>25425</v>
      </c>
      <c r="AH58" s="78">
        <v>2578</v>
      </c>
      <c r="AI58" s="78"/>
      <c r="AJ58" s="78" t="s">
        <v>1406</v>
      </c>
      <c r="AK58" s="78" t="s">
        <v>1567</v>
      </c>
      <c r="AL58" s="83" t="s">
        <v>1676</v>
      </c>
      <c r="AM58" s="78"/>
      <c r="AN58" s="80">
        <v>40542.74587962963</v>
      </c>
      <c r="AO58" s="83" t="s">
        <v>1810</v>
      </c>
      <c r="AP58" s="78" t="b">
        <v>0</v>
      </c>
      <c r="AQ58" s="78" t="b">
        <v>0</v>
      </c>
      <c r="AR58" s="78" t="b">
        <v>1</v>
      </c>
      <c r="AS58" s="78" t="s">
        <v>1115</v>
      </c>
      <c r="AT58" s="78">
        <v>4966</v>
      </c>
      <c r="AU58" s="83" t="s">
        <v>1913</v>
      </c>
      <c r="AV58" s="78" t="b">
        <v>1</v>
      </c>
      <c r="AW58" s="78" t="s">
        <v>2000</v>
      </c>
      <c r="AX58" s="83" t="s">
        <v>2056</v>
      </c>
      <c r="AY58" s="78" t="s">
        <v>66</v>
      </c>
      <c r="AZ58" s="78" t="str">
        <f>REPLACE(INDEX(GroupVertices[Group],MATCH(Vertices[[#This Row],[Vertex]],GroupVertices[Vertex],0)),1,1,"")</f>
        <v>3</v>
      </c>
      <c r="BA58" s="48"/>
      <c r="BB58" s="48"/>
      <c r="BC58" s="48"/>
      <c r="BD58" s="48"/>
      <c r="BE58" s="48"/>
      <c r="BF58" s="48"/>
      <c r="BG58" s="120" t="s">
        <v>2873</v>
      </c>
      <c r="BH58" s="120" t="s">
        <v>2873</v>
      </c>
      <c r="BI58" s="120" t="s">
        <v>2967</v>
      </c>
      <c r="BJ58" s="120" t="s">
        <v>2967</v>
      </c>
      <c r="BK58" s="120">
        <v>2</v>
      </c>
      <c r="BL58" s="123">
        <v>5</v>
      </c>
      <c r="BM58" s="120">
        <v>1</v>
      </c>
      <c r="BN58" s="123">
        <v>2.5</v>
      </c>
      <c r="BO58" s="120">
        <v>0</v>
      </c>
      <c r="BP58" s="123">
        <v>0</v>
      </c>
      <c r="BQ58" s="120">
        <v>37</v>
      </c>
      <c r="BR58" s="123">
        <v>92.5</v>
      </c>
      <c r="BS58" s="120">
        <v>40</v>
      </c>
      <c r="BT58" s="2"/>
      <c r="BU58" s="3"/>
      <c r="BV58" s="3"/>
      <c r="BW58" s="3"/>
      <c r="BX58" s="3"/>
    </row>
    <row r="59" spans="1:76" ht="15">
      <c r="A59" s="64" t="s">
        <v>252</v>
      </c>
      <c r="B59" s="65"/>
      <c r="C59" s="65" t="s">
        <v>64</v>
      </c>
      <c r="D59" s="66">
        <v>162.9129543254524</v>
      </c>
      <c r="E59" s="68"/>
      <c r="F59" s="100" t="s">
        <v>701</v>
      </c>
      <c r="G59" s="65"/>
      <c r="H59" s="69" t="s">
        <v>252</v>
      </c>
      <c r="I59" s="70"/>
      <c r="J59" s="70"/>
      <c r="K59" s="69" t="s">
        <v>2236</v>
      </c>
      <c r="L59" s="73">
        <v>1</v>
      </c>
      <c r="M59" s="74">
        <v>1099.7586669921875</v>
      </c>
      <c r="N59" s="74">
        <v>1093.5673828125</v>
      </c>
      <c r="O59" s="75"/>
      <c r="P59" s="76"/>
      <c r="Q59" s="76"/>
      <c r="R59" s="86"/>
      <c r="S59" s="48">
        <v>0</v>
      </c>
      <c r="T59" s="48">
        <v>3</v>
      </c>
      <c r="U59" s="49">
        <v>0</v>
      </c>
      <c r="V59" s="49">
        <v>0.029412</v>
      </c>
      <c r="W59" s="49">
        <v>0.063802</v>
      </c>
      <c r="X59" s="49">
        <v>0.839473</v>
      </c>
      <c r="Y59" s="49">
        <v>0.6666666666666666</v>
      </c>
      <c r="Z59" s="49">
        <v>0</v>
      </c>
      <c r="AA59" s="71">
        <v>59</v>
      </c>
      <c r="AB59" s="71"/>
      <c r="AC59" s="72"/>
      <c r="AD59" s="78" t="s">
        <v>1231</v>
      </c>
      <c r="AE59" s="78">
        <v>195</v>
      </c>
      <c r="AF59" s="78">
        <v>944</v>
      </c>
      <c r="AG59" s="78">
        <v>29147</v>
      </c>
      <c r="AH59" s="78">
        <v>17375</v>
      </c>
      <c r="AI59" s="78"/>
      <c r="AJ59" s="78" t="s">
        <v>1407</v>
      </c>
      <c r="AK59" s="78"/>
      <c r="AL59" s="78"/>
      <c r="AM59" s="78"/>
      <c r="AN59" s="80">
        <v>40603.07717592592</v>
      </c>
      <c r="AO59" s="83" t="s">
        <v>1811</v>
      </c>
      <c r="AP59" s="78" t="b">
        <v>0</v>
      </c>
      <c r="AQ59" s="78" t="b">
        <v>0</v>
      </c>
      <c r="AR59" s="78" t="b">
        <v>1</v>
      </c>
      <c r="AS59" s="78" t="s">
        <v>1115</v>
      </c>
      <c r="AT59" s="78">
        <v>46</v>
      </c>
      <c r="AU59" s="83" t="s">
        <v>1913</v>
      </c>
      <c r="AV59" s="78" t="b">
        <v>0</v>
      </c>
      <c r="AW59" s="78" t="s">
        <v>2000</v>
      </c>
      <c r="AX59" s="83" t="s">
        <v>2057</v>
      </c>
      <c r="AY59" s="78" t="s">
        <v>66</v>
      </c>
      <c r="AZ59" s="78" t="str">
        <f>REPLACE(INDEX(GroupVertices[Group],MATCH(Vertices[[#This Row],[Vertex]],GroupVertices[Vertex],0)),1,1,"")</f>
        <v>2</v>
      </c>
      <c r="BA59" s="48"/>
      <c r="BB59" s="48"/>
      <c r="BC59" s="48"/>
      <c r="BD59" s="48"/>
      <c r="BE59" s="48" t="s">
        <v>610</v>
      </c>
      <c r="BF59" s="48" t="s">
        <v>610</v>
      </c>
      <c r="BG59" s="120" t="s">
        <v>2874</v>
      </c>
      <c r="BH59" s="120" t="s">
        <v>2874</v>
      </c>
      <c r="BI59" s="120" t="s">
        <v>2968</v>
      </c>
      <c r="BJ59" s="120" t="s">
        <v>2968</v>
      </c>
      <c r="BK59" s="120">
        <v>1</v>
      </c>
      <c r="BL59" s="123">
        <v>7.142857142857143</v>
      </c>
      <c r="BM59" s="120">
        <v>1</v>
      </c>
      <c r="BN59" s="123">
        <v>7.142857142857143</v>
      </c>
      <c r="BO59" s="120">
        <v>0</v>
      </c>
      <c r="BP59" s="123">
        <v>0</v>
      </c>
      <c r="BQ59" s="120">
        <v>12</v>
      </c>
      <c r="BR59" s="123">
        <v>85.71428571428571</v>
      </c>
      <c r="BS59" s="120">
        <v>14</v>
      </c>
      <c r="BT59" s="2"/>
      <c r="BU59" s="3"/>
      <c r="BV59" s="3"/>
      <c r="BW59" s="3"/>
      <c r="BX59" s="3"/>
    </row>
    <row r="60" spans="1:76" ht="15">
      <c r="A60" s="64" t="s">
        <v>351</v>
      </c>
      <c r="B60" s="65"/>
      <c r="C60" s="65" t="s">
        <v>64</v>
      </c>
      <c r="D60" s="66">
        <v>195.43913279308308</v>
      </c>
      <c r="E60" s="68"/>
      <c r="F60" s="100" t="s">
        <v>1947</v>
      </c>
      <c r="G60" s="65"/>
      <c r="H60" s="69" t="s">
        <v>351</v>
      </c>
      <c r="I60" s="70"/>
      <c r="J60" s="70"/>
      <c r="K60" s="69" t="s">
        <v>2237</v>
      </c>
      <c r="L60" s="73">
        <v>1252.4141028673955</v>
      </c>
      <c r="M60" s="74">
        <v>987.2652587890625</v>
      </c>
      <c r="N60" s="74">
        <v>1885.1077880859375</v>
      </c>
      <c r="O60" s="75"/>
      <c r="P60" s="76"/>
      <c r="Q60" s="76"/>
      <c r="R60" s="86"/>
      <c r="S60" s="48">
        <v>8</v>
      </c>
      <c r="T60" s="48">
        <v>0</v>
      </c>
      <c r="U60" s="49">
        <v>31.333333</v>
      </c>
      <c r="V60" s="49">
        <v>0.034483</v>
      </c>
      <c r="W60" s="49">
        <v>0.104114</v>
      </c>
      <c r="X60" s="49">
        <v>2.091484</v>
      </c>
      <c r="Y60" s="49">
        <v>0.19642857142857142</v>
      </c>
      <c r="Z60" s="49">
        <v>0</v>
      </c>
      <c r="AA60" s="71">
        <v>60</v>
      </c>
      <c r="AB60" s="71"/>
      <c r="AC60" s="72"/>
      <c r="AD60" s="78" t="s">
        <v>1232</v>
      </c>
      <c r="AE60" s="78">
        <v>412</v>
      </c>
      <c r="AF60" s="78">
        <v>34505</v>
      </c>
      <c r="AG60" s="78">
        <v>17030</v>
      </c>
      <c r="AH60" s="78">
        <v>1418</v>
      </c>
      <c r="AI60" s="78"/>
      <c r="AJ60" s="78" t="s">
        <v>1408</v>
      </c>
      <c r="AK60" s="78" t="s">
        <v>1568</v>
      </c>
      <c r="AL60" s="83" t="s">
        <v>1677</v>
      </c>
      <c r="AM60" s="78"/>
      <c r="AN60" s="80">
        <v>40484.80784722222</v>
      </c>
      <c r="AO60" s="83" t="s">
        <v>1812</v>
      </c>
      <c r="AP60" s="78" t="b">
        <v>0</v>
      </c>
      <c r="AQ60" s="78" t="b">
        <v>0</v>
      </c>
      <c r="AR60" s="78" t="b">
        <v>1</v>
      </c>
      <c r="AS60" s="78" t="s">
        <v>1115</v>
      </c>
      <c r="AT60" s="78">
        <v>373</v>
      </c>
      <c r="AU60" s="83" t="s">
        <v>1913</v>
      </c>
      <c r="AV60" s="78" t="b">
        <v>1</v>
      </c>
      <c r="AW60" s="78" t="s">
        <v>2000</v>
      </c>
      <c r="AX60" s="83" t="s">
        <v>2058</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330</v>
      </c>
      <c r="B61" s="65"/>
      <c r="C61" s="65" t="s">
        <v>64</v>
      </c>
      <c r="D61" s="66">
        <v>166.58124744842198</v>
      </c>
      <c r="E61" s="68"/>
      <c r="F61" s="100" t="s">
        <v>766</v>
      </c>
      <c r="G61" s="65"/>
      <c r="H61" s="69" t="s">
        <v>330</v>
      </c>
      <c r="I61" s="70"/>
      <c r="J61" s="70"/>
      <c r="K61" s="69" t="s">
        <v>2238</v>
      </c>
      <c r="L61" s="73">
        <v>160.7549935549334</v>
      </c>
      <c r="M61" s="74">
        <v>1234.7332763671875</v>
      </c>
      <c r="N61" s="74">
        <v>1985.296630859375</v>
      </c>
      <c r="O61" s="75"/>
      <c r="P61" s="76"/>
      <c r="Q61" s="76"/>
      <c r="R61" s="86"/>
      <c r="S61" s="48">
        <v>5</v>
      </c>
      <c r="T61" s="48">
        <v>2</v>
      </c>
      <c r="U61" s="49">
        <v>4</v>
      </c>
      <c r="V61" s="49">
        <v>0.032258</v>
      </c>
      <c r="W61" s="49">
        <v>0.092245</v>
      </c>
      <c r="X61" s="49">
        <v>1.56865</v>
      </c>
      <c r="Y61" s="49">
        <v>0.3</v>
      </c>
      <c r="Z61" s="49">
        <v>0.16666666666666666</v>
      </c>
      <c r="AA61" s="71">
        <v>61</v>
      </c>
      <c r="AB61" s="71"/>
      <c r="AC61" s="72"/>
      <c r="AD61" s="78" t="s">
        <v>1233</v>
      </c>
      <c r="AE61" s="78">
        <v>528</v>
      </c>
      <c r="AF61" s="78">
        <v>4729</v>
      </c>
      <c r="AG61" s="78">
        <v>4635</v>
      </c>
      <c r="AH61" s="78">
        <v>36</v>
      </c>
      <c r="AI61" s="78"/>
      <c r="AJ61" s="78" t="s">
        <v>1409</v>
      </c>
      <c r="AK61" s="78"/>
      <c r="AL61" s="83" t="s">
        <v>1678</v>
      </c>
      <c r="AM61" s="78"/>
      <c r="AN61" s="80">
        <v>39918.88912037037</v>
      </c>
      <c r="AO61" s="78"/>
      <c r="AP61" s="78" t="b">
        <v>1</v>
      </c>
      <c r="AQ61" s="78" t="b">
        <v>0</v>
      </c>
      <c r="AR61" s="78" t="b">
        <v>1</v>
      </c>
      <c r="AS61" s="78" t="s">
        <v>1115</v>
      </c>
      <c r="AT61" s="78">
        <v>291</v>
      </c>
      <c r="AU61" s="83" t="s">
        <v>1913</v>
      </c>
      <c r="AV61" s="78" t="b">
        <v>0</v>
      </c>
      <c r="AW61" s="78" t="s">
        <v>2000</v>
      </c>
      <c r="AX61" s="83" t="s">
        <v>2059</v>
      </c>
      <c r="AY61" s="78" t="s">
        <v>66</v>
      </c>
      <c r="AZ61" s="78" t="str">
        <f>REPLACE(INDEX(GroupVertices[Group],MATCH(Vertices[[#This Row],[Vertex]],GroupVertices[Vertex],0)),1,1,"")</f>
        <v>2</v>
      </c>
      <c r="BA61" s="48" t="s">
        <v>565</v>
      </c>
      <c r="BB61" s="48" t="s">
        <v>565</v>
      </c>
      <c r="BC61" s="48" t="s">
        <v>582</v>
      </c>
      <c r="BD61" s="48" t="s">
        <v>582</v>
      </c>
      <c r="BE61" s="48" t="s">
        <v>636</v>
      </c>
      <c r="BF61" s="48" t="s">
        <v>636</v>
      </c>
      <c r="BG61" s="120" t="s">
        <v>2875</v>
      </c>
      <c r="BH61" s="120" t="s">
        <v>2875</v>
      </c>
      <c r="BI61" s="120" t="s">
        <v>2969</v>
      </c>
      <c r="BJ61" s="120" t="s">
        <v>2969</v>
      </c>
      <c r="BK61" s="120">
        <v>1</v>
      </c>
      <c r="BL61" s="123">
        <v>7.6923076923076925</v>
      </c>
      <c r="BM61" s="120">
        <v>1</v>
      </c>
      <c r="BN61" s="123">
        <v>7.6923076923076925</v>
      </c>
      <c r="BO61" s="120">
        <v>0</v>
      </c>
      <c r="BP61" s="123">
        <v>0</v>
      </c>
      <c r="BQ61" s="120">
        <v>11</v>
      </c>
      <c r="BR61" s="123">
        <v>84.61538461538461</v>
      </c>
      <c r="BS61" s="120">
        <v>13</v>
      </c>
      <c r="BT61" s="2"/>
      <c r="BU61" s="3"/>
      <c r="BV61" s="3"/>
      <c r="BW61" s="3"/>
      <c r="BX61" s="3"/>
    </row>
    <row r="62" spans="1:76" ht="15">
      <c r="A62" s="64" t="s">
        <v>253</v>
      </c>
      <c r="B62" s="65"/>
      <c r="C62" s="65" t="s">
        <v>64</v>
      </c>
      <c r="D62" s="66">
        <v>162.31594809989116</v>
      </c>
      <c r="E62" s="68"/>
      <c r="F62" s="100" t="s">
        <v>702</v>
      </c>
      <c r="G62" s="65"/>
      <c r="H62" s="69" t="s">
        <v>253</v>
      </c>
      <c r="I62" s="70"/>
      <c r="J62" s="70"/>
      <c r="K62" s="69" t="s">
        <v>2239</v>
      </c>
      <c r="L62" s="73">
        <v>1</v>
      </c>
      <c r="M62" s="74">
        <v>861.6934814453125</v>
      </c>
      <c r="N62" s="74">
        <v>1411.403076171875</v>
      </c>
      <c r="O62" s="75"/>
      <c r="P62" s="76"/>
      <c r="Q62" s="76"/>
      <c r="R62" s="86"/>
      <c r="S62" s="48">
        <v>0</v>
      </c>
      <c r="T62" s="48">
        <v>3</v>
      </c>
      <c r="U62" s="49">
        <v>0</v>
      </c>
      <c r="V62" s="49">
        <v>0.029412</v>
      </c>
      <c r="W62" s="49">
        <v>0.063802</v>
      </c>
      <c r="X62" s="49">
        <v>0.839473</v>
      </c>
      <c r="Y62" s="49">
        <v>0.6666666666666666</v>
      </c>
      <c r="Z62" s="49">
        <v>0</v>
      </c>
      <c r="AA62" s="71">
        <v>62</v>
      </c>
      <c r="AB62" s="71"/>
      <c r="AC62" s="72"/>
      <c r="AD62" s="78" t="s">
        <v>1234</v>
      </c>
      <c r="AE62" s="78">
        <v>2463</v>
      </c>
      <c r="AF62" s="78">
        <v>328</v>
      </c>
      <c r="AG62" s="78">
        <v>1788</v>
      </c>
      <c r="AH62" s="78">
        <v>7967</v>
      </c>
      <c r="AI62" s="78"/>
      <c r="AJ62" s="78" t="s">
        <v>1410</v>
      </c>
      <c r="AK62" s="78"/>
      <c r="AL62" s="78"/>
      <c r="AM62" s="78"/>
      <c r="AN62" s="80">
        <v>39748.843518518515</v>
      </c>
      <c r="AO62" s="83" t="s">
        <v>1813</v>
      </c>
      <c r="AP62" s="78" t="b">
        <v>1</v>
      </c>
      <c r="AQ62" s="78" t="b">
        <v>0</v>
      </c>
      <c r="AR62" s="78" t="b">
        <v>0</v>
      </c>
      <c r="AS62" s="78" t="s">
        <v>1115</v>
      </c>
      <c r="AT62" s="78">
        <v>16</v>
      </c>
      <c r="AU62" s="83" t="s">
        <v>1913</v>
      </c>
      <c r="AV62" s="78" t="b">
        <v>0</v>
      </c>
      <c r="AW62" s="78" t="s">
        <v>2000</v>
      </c>
      <c r="AX62" s="83" t="s">
        <v>2060</v>
      </c>
      <c r="AY62" s="78" t="s">
        <v>66</v>
      </c>
      <c r="AZ62" s="78" t="str">
        <f>REPLACE(INDEX(GroupVertices[Group],MATCH(Vertices[[#This Row],[Vertex]],GroupVertices[Vertex],0)),1,1,"")</f>
        <v>2</v>
      </c>
      <c r="BA62" s="48"/>
      <c r="BB62" s="48"/>
      <c r="BC62" s="48"/>
      <c r="BD62" s="48"/>
      <c r="BE62" s="48" t="s">
        <v>610</v>
      </c>
      <c r="BF62" s="48" t="s">
        <v>610</v>
      </c>
      <c r="BG62" s="120" t="s">
        <v>2874</v>
      </c>
      <c r="BH62" s="120" t="s">
        <v>2874</v>
      </c>
      <c r="BI62" s="120" t="s">
        <v>2968</v>
      </c>
      <c r="BJ62" s="120" t="s">
        <v>2968</v>
      </c>
      <c r="BK62" s="120">
        <v>1</v>
      </c>
      <c r="BL62" s="123">
        <v>7.142857142857143</v>
      </c>
      <c r="BM62" s="120">
        <v>1</v>
      </c>
      <c r="BN62" s="123">
        <v>7.142857142857143</v>
      </c>
      <c r="BO62" s="120">
        <v>0</v>
      </c>
      <c r="BP62" s="123">
        <v>0</v>
      </c>
      <c r="BQ62" s="120">
        <v>12</v>
      </c>
      <c r="BR62" s="123">
        <v>85.71428571428571</v>
      </c>
      <c r="BS62" s="120">
        <v>14</v>
      </c>
      <c r="BT62" s="2"/>
      <c r="BU62" s="3"/>
      <c r="BV62" s="3"/>
      <c r="BW62" s="3"/>
      <c r="BX62" s="3"/>
    </row>
    <row r="63" spans="1:76" ht="15">
      <c r="A63" s="64" t="s">
        <v>254</v>
      </c>
      <c r="B63" s="65"/>
      <c r="C63" s="65" t="s">
        <v>64</v>
      </c>
      <c r="D63" s="66">
        <v>162.23744565789366</v>
      </c>
      <c r="E63" s="68"/>
      <c r="F63" s="100" t="s">
        <v>703</v>
      </c>
      <c r="G63" s="65"/>
      <c r="H63" s="69" t="s">
        <v>254</v>
      </c>
      <c r="I63" s="70"/>
      <c r="J63" s="70"/>
      <c r="K63" s="69" t="s">
        <v>2240</v>
      </c>
      <c r="L63" s="73">
        <v>1</v>
      </c>
      <c r="M63" s="74">
        <v>1500.9735107421875</v>
      </c>
      <c r="N63" s="74">
        <v>2508.642333984375</v>
      </c>
      <c r="O63" s="75"/>
      <c r="P63" s="76"/>
      <c r="Q63" s="76"/>
      <c r="R63" s="86"/>
      <c r="S63" s="48">
        <v>0</v>
      </c>
      <c r="T63" s="48">
        <v>3</v>
      </c>
      <c r="U63" s="49">
        <v>0</v>
      </c>
      <c r="V63" s="49">
        <v>0.029412</v>
      </c>
      <c r="W63" s="49">
        <v>0.063802</v>
      </c>
      <c r="X63" s="49">
        <v>0.839473</v>
      </c>
      <c r="Y63" s="49">
        <v>0.6666666666666666</v>
      </c>
      <c r="Z63" s="49">
        <v>0</v>
      </c>
      <c r="AA63" s="71">
        <v>63</v>
      </c>
      <c r="AB63" s="71"/>
      <c r="AC63" s="72"/>
      <c r="AD63" s="78" t="s">
        <v>1235</v>
      </c>
      <c r="AE63" s="78">
        <v>175</v>
      </c>
      <c r="AF63" s="78">
        <v>247</v>
      </c>
      <c r="AG63" s="78">
        <v>2134</v>
      </c>
      <c r="AH63" s="78">
        <v>2596</v>
      </c>
      <c r="AI63" s="78"/>
      <c r="AJ63" s="78" t="s">
        <v>1411</v>
      </c>
      <c r="AK63" s="78" t="s">
        <v>1569</v>
      </c>
      <c r="AL63" s="83" t="s">
        <v>1679</v>
      </c>
      <c r="AM63" s="78"/>
      <c r="AN63" s="80">
        <v>42436.669641203705</v>
      </c>
      <c r="AO63" s="83" t="s">
        <v>1814</v>
      </c>
      <c r="AP63" s="78" t="b">
        <v>1</v>
      </c>
      <c r="AQ63" s="78" t="b">
        <v>0</v>
      </c>
      <c r="AR63" s="78" t="b">
        <v>0</v>
      </c>
      <c r="AS63" s="78" t="s">
        <v>1115</v>
      </c>
      <c r="AT63" s="78">
        <v>7</v>
      </c>
      <c r="AU63" s="78"/>
      <c r="AV63" s="78" t="b">
        <v>0</v>
      </c>
      <c r="AW63" s="78" t="s">
        <v>2000</v>
      </c>
      <c r="AX63" s="83" t="s">
        <v>2061</v>
      </c>
      <c r="AY63" s="78" t="s">
        <v>66</v>
      </c>
      <c r="AZ63" s="78" t="str">
        <f>REPLACE(INDEX(GroupVertices[Group],MATCH(Vertices[[#This Row],[Vertex]],GroupVertices[Vertex],0)),1,1,"")</f>
        <v>2</v>
      </c>
      <c r="BA63" s="48"/>
      <c r="BB63" s="48"/>
      <c r="BC63" s="48"/>
      <c r="BD63" s="48"/>
      <c r="BE63" s="48" t="s">
        <v>610</v>
      </c>
      <c r="BF63" s="48" t="s">
        <v>610</v>
      </c>
      <c r="BG63" s="120" t="s">
        <v>2874</v>
      </c>
      <c r="BH63" s="120" t="s">
        <v>2874</v>
      </c>
      <c r="BI63" s="120" t="s">
        <v>2968</v>
      </c>
      <c r="BJ63" s="120" t="s">
        <v>2968</v>
      </c>
      <c r="BK63" s="120">
        <v>1</v>
      </c>
      <c r="BL63" s="123">
        <v>7.142857142857143</v>
      </c>
      <c r="BM63" s="120">
        <v>1</v>
      </c>
      <c r="BN63" s="123">
        <v>7.142857142857143</v>
      </c>
      <c r="BO63" s="120">
        <v>0</v>
      </c>
      <c r="BP63" s="123">
        <v>0</v>
      </c>
      <c r="BQ63" s="120">
        <v>12</v>
      </c>
      <c r="BR63" s="123">
        <v>85.71428571428571</v>
      </c>
      <c r="BS63" s="120">
        <v>14</v>
      </c>
      <c r="BT63" s="2"/>
      <c r="BU63" s="3"/>
      <c r="BV63" s="3"/>
      <c r="BW63" s="3"/>
      <c r="BX63" s="3"/>
    </row>
    <row r="64" spans="1:76" ht="15">
      <c r="A64" s="64" t="s">
        <v>255</v>
      </c>
      <c r="B64" s="65"/>
      <c r="C64" s="65" t="s">
        <v>64</v>
      </c>
      <c r="D64" s="66">
        <v>162.63964952738704</v>
      </c>
      <c r="E64" s="68"/>
      <c r="F64" s="100" t="s">
        <v>704</v>
      </c>
      <c r="G64" s="65"/>
      <c r="H64" s="69" t="s">
        <v>255</v>
      </c>
      <c r="I64" s="70"/>
      <c r="J64" s="70"/>
      <c r="K64" s="69" t="s">
        <v>2241</v>
      </c>
      <c r="L64" s="73">
        <v>1</v>
      </c>
      <c r="M64" s="74">
        <v>8771.052734375</v>
      </c>
      <c r="N64" s="74">
        <v>1138.1214599609375</v>
      </c>
      <c r="O64" s="75"/>
      <c r="P64" s="76"/>
      <c r="Q64" s="76"/>
      <c r="R64" s="86"/>
      <c r="S64" s="48">
        <v>2</v>
      </c>
      <c r="T64" s="48">
        <v>1</v>
      </c>
      <c r="U64" s="49">
        <v>0</v>
      </c>
      <c r="V64" s="49">
        <v>1</v>
      </c>
      <c r="W64" s="49">
        <v>0</v>
      </c>
      <c r="X64" s="49">
        <v>1.298241</v>
      </c>
      <c r="Y64" s="49">
        <v>0</v>
      </c>
      <c r="Z64" s="49">
        <v>0</v>
      </c>
      <c r="AA64" s="71">
        <v>64</v>
      </c>
      <c r="AB64" s="71"/>
      <c r="AC64" s="72"/>
      <c r="AD64" s="78" t="s">
        <v>1236</v>
      </c>
      <c r="AE64" s="78">
        <v>1764</v>
      </c>
      <c r="AF64" s="78">
        <v>662</v>
      </c>
      <c r="AG64" s="78">
        <v>3336</v>
      </c>
      <c r="AH64" s="78">
        <v>1241</v>
      </c>
      <c r="AI64" s="78"/>
      <c r="AJ64" s="78" t="s">
        <v>1412</v>
      </c>
      <c r="AK64" s="78" t="s">
        <v>1570</v>
      </c>
      <c r="AL64" s="78"/>
      <c r="AM64" s="78"/>
      <c r="AN64" s="80">
        <v>42697.03868055555</v>
      </c>
      <c r="AO64" s="83" t="s">
        <v>1815</v>
      </c>
      <c r="AP64" s="78" t="b">
        <v>1</v>
      </c>
      <c r="AQ64" s="78" t="b">
        <v>0</v>
      </c>
      <c r="AR64" s="78" t="b">
        <v>0</v>
      </c>
      <c r="AS64" s="78" t="s">
        <v>1115</v>
      </c>
      <c r="AT64" s="78">
        <v>16</v>
      </c>
      <c r="AU64" s="78"/>
      <c r="AV64" s="78" t="b">
        <v>0</v>
      </c>
      <c r="AW64" s="78" t="s">
        <v>2000</v>
      </c>
      <c r="AX64" s="83" t="s">
        <v>2062</v>
      </c>
      <c r="AY64" s="78" t="s">
        <v>66</v>
      </c>
      <c r="AZ64" s="78" t="str">
        <f>REPLACE(INDEX(GroupVertices[Group],MATCH(Vertices[[#This Row],[Vertex]],GroupVertices[Vertex],0)),1,1,"")</f>
        <v>26</v>
      </c>
      <c r="BA64" s="48" t="s">
        <v>535</v>
      </c>
      <c r="BB64" s="48" t="s">
        <v>535</v>
      </c>
      <c r="BC64" s="48" t="s">
        <v>582</v>
      </c>
      <c r="BD64" s="48" t="s">
        <v>582</v>
      </c>
      <c r="BE64" s="48"/>
      <c r="BF64" s="48"/>
      <c r="BG64" s="120" t="s">
        <v>2620</v>
      </c>
      <c r="BH64" s="120" t="s">
        <v>2620</v>
      </c>
      <c r="BI64" s="120" t="s">
        <v>2736</v>
      </c>
      <c r="BJ64" s="120" t="s">
        <v>2736</v>
      </c>
      <c r="BK64" s="120">
        <v>1</v>
      </c>
      <c r="BL64" s="123">
        <v>6.25</v>
      </c>
      <c r="BM64" s="120">
        <v>0</v>
      </c>
      <c r="BN64" s="123">
        <v>0</v>
      </c>
      <c r="BO64" s="120">
        <v>0</v>
      </c>
      <c r="BP64" s="123">
        <v>0</v>
      </c>
      <c r="BQ64" s="120">
        <v>15</v>
      </c>
      <c r="BR64" s="123">
        <v>93.75</v>
      </c>
      <c r="BS64" s="120">
        <v>16</v>
      </c>
      <c r="BT64" s="2"/>
      <c r="BU64" s="3"/>
      <c r="BV64" s="3"/>
      <c r="BW64" s="3"/>
      <c r="BX64" s="3"/>
    </row>
    <row r="65" spans="1:76" ht="15">
      <c r="A65" s="64" t="s">
        <v>256</v>
      </c>
      <c r="B65" s="65"/>
      <c r="C65" s="65" t="s">
        <v>64</v>
      </c>
      <c r="D65" s="66">
        <v>162.2926881170771</v>
      </c>
      <c r="E65" s="68"/>
      <c r="F65" s="100" t="s">
        <v>705</v>
      </c>
      <c r="G65" s="65"/>
      <c r="H65" s="69" t="s">
        <v>256</v>
      </c>
      <c r="I65" s="70"/>
      <c r="J65" s="70"/>
      <c r="K65" s="69" t="s">
        <v>2242</v>
      </c>
      <c r="L65" s="73">
        <v>1</v>
      </c>
      <c r="M65" s="74">
        <v>8771.052734375</v>
      </c>
      <c r="N65" s="74">
        <v>614.6444091796875</v>
      </c>
      <c r="O65" s="75"/>
      <c r="P65" s="76"/>
      <c r="Q65" s="76"/>
      <c r="R65" s="86"/>
      <c r="S65" s="48">
        <v>0</v>
      </c>
      <c r="T65" s="48">
        <v>1</v>
      </c>
      <c r="U65" s="49">
        <v>0</v>
      </c>
      <c r="V65" s="49">
        <v>1</v>
      </c>
      <c r="W65" s="49">
        <v>0</v>
      </c>
      <c r="X65" s="49">
        <v>0.701752</v>
      </c>
      <c r="Y65" s="49">
        <v>0</v>
      </c>
      <c r="Z65" s="49">
        <v>0</v>
      </c>
      <c r="AA65" s="71">
        <v>65</v>
      </c>
      <c r="AB65" s="71"/>
      <c r="AC65" s="72"/>
      <c r="AD65" s="78" t="s">
        <v>1237</v>
      </c>
      <c r="AE65" s="78">
        <v>749</v>
      </c>
      <c r="AF65" s="78">
        <v>304</v>
      </c>
      <c r="AG65" s="78">
        <v>13221</v>
      </c>
      <c r="AH65" s="78">
        <v>19256</v>
      </c>
      <c r="AI65" s="78"/>
      <c r="AJ65" s="78" t="s">
        <v>1413</v>
      </c>
      <c r="AK65" s="78" t="s">
        <v>1534</v>
      </c>
      <c r="AL65" s="83" t="s">
        <v>1680</v>
      </c>
      <c r="AM65" s="78"/>
      <c r="AN65" s="80">
        <v>40631.04222222222</v>
      </c>
      <c r="AO65" s="83" t="s">
        <v>1816</v>
      </c>
      <c r="AP65" s="78" t="b">
        <v>1</v>
      </c>
      <c r="AQ65" s="78" t="b">
        <v>0</v>
      </c>
      <c r="AR65" s="78" t="b">
        <v>0</v>
      </c>
      <c r="AS65" s="78" t="s">
        <v>1115</v>
      </c>
      <c r="AT65" s="78">
        <v>16</v>
      </c>
      <c r="AU65" s="83" t="s">
        <v>1913</v>
      </c>
      <c r="AV65" s="78" t="b">
        <v>0</v>
      </c>
      <c r="AW65" s="78" t="s">
        <v>2000</v>
      </c>
      <c r="AX65" s="83" t="s">
        <v>2063</v>
      </c>
      <c r="AY65" s="78" t="s">
        <v>66</v>
      </c>
      <c r="AZ65" s="78" t="str">
        <f>REPLACE(INDEX(GroupVertices[Group],MATCH(Vertices[[#This Row],[Vertex]],GroupVertices[Vertex],0)),1,1,"")</f>
        <v>26</v>
      </c>
      <c r="BA65" s="48" t="s">
        <v>535</v>
      </c>
      <c r="BB65" s="48" t="s">
        <v>535</v>
      </c>
      <c r="BC65" s="48" t="s">
        <v>582</v>
      </c>
      <c r="BD65" s="48" t="s">
        <v>582</v>
      </c>
      <c r="BE65" s="48"/>
      <c r="BF65" s="48"/>
      <c r="BG65" s="120" t="s">
        <v>2876</v>
      </c>
      <c r="BH65" s="120" t="s">
        <v>2876</v>
      </c>
      <c r="BI65" s="120" t="s">
        <v>2970</v>
      </c>
      <c r="BJ65" s="120" t="s">
        <v>2970</v>
      </c>
      <c r="BK65" s="120">
        <v>1</v>
      </c>
      <c r="BL65" s="123">
        <v>5.555555555555555</v>
      </c>
      <c r="BM65" s="120">
        <v>0</v>
      </c>
      <c r="BN65" s="123">
        <v>0</v>
      </c>
      <c r="BO65" s="120">
        <v>0</v>
      </c>
      <c r="BP65" s="123">
        <v>0</v>
      </c>
      <c r="BQ65" s="120">
        <v>17</v>
      </c>
      <c r="BR65" s="123">
        <v>94.44444444444444</v>
      </c>
      <c r="BS65" s="120">
        <v>18</v>
      </c>
      <c r="BT65" s="2"/>
      <c r="BU65" s="3"/>
      <c r="BV65" s="3"/>
      <c r="BW65" s="3"/>
      <c r="BX65" s="3"/>
    </row>
    <row r="66" spans="1:76" ht="15">
      <c r="A66" s="64" t="s">
        <v>257</v>
      </c>
      <c r="B66" s="65"/>
      <c r="C66" s="65" t="s">
        <v>64</v>
      </c>
      <c r="D66" s="66">
        <v>165.14978933940586</v>
      </c>
      <c r="E66" s="68"/>
      <c r="F66" s="100" t="s">
        <v>1948</v>
      </c>
      <c r="G66" s="65"/>
      <c r="H66" s="69" t="s">
        <v>257</v>
      </c>
      <c r="I66" s="70"/>
      <c r="J66" s="70"/>
      <c r="K66" s="69" t="s">
        <v>2243</v>
      </c>
      <c r="L66" s="73">
        <v>1</v>
      </c>
      <c r="M66" s="74">
        <v>434.22125244140625</v>
      </c>
      <c r="N66" s="74">
        <v>4053.376220703125</v>
      </c>
      <c r="O66" s="75"/>
      <c r="P66" s="76"/>
      <c r="Q66" s="76"/>
      <c r="R66" s="86"/>
      <c r="S66" s="48">
        <v>1</v>
      </c>
      <c r="T66" s="48">
        <v>1</v>
      </c>
      <c r="U66" s="49">
        <v>0</v>
      </c>
      <c r="V66" s="49">
        <v>0</v>
      </c>
      <c r="W66" s="49">
        <v>0</v>
      </c>
      <c r="X66" s="49">
        <v>0.999997</v>
      </c>
      <c r="Y66" s="49">
        <v>0</v>
      </c>
      <c r="Z66" s="49" t="s">
        <v>3310</v>
      </c>
      <c r="AA66" s="71">
        <v>66</v>
      </c>
      <c r="AB66" s="71"/>
      <c r="AC66" s="72"/>
      <c r="AD66" s="78" t="s">
        <v>1238</v>
      </c>
      <c r="AE66" s="78">
        <v>2038</v>
      </c>
      <c r="AF66" s="78">
        <v>3252</v>
      </c>
      <c r="AG66" s="78">
        <v>3868</v>
      </c>
      <c r="AH66" s="78">
        <v>131</v>
      </c>
      <c r="AI66" s="78"/>
      <c r="AJ66" s="78" t="s">
        <v>1414</v>
      </c>
      <c r="AK66" s="78" t="s">
        <v>1571</v>
      </c>
      <c r="AL66" s="83" t="s">
        <v>1681</v>
      </c>
      <c r="AM66" s="78"/>
      <c r="AN66" s="80">
        <v>41592.6628587963</v>
      </c>
      <c r="AO66" s="83" t="s">
        <v>1817</v>
      </c>
      <c r="AP66" s="78" t="b">
        <v>0</v>
      </c>
      <c r="AQ66" s="78" t="b">
        <v>0</v>
      </c>
      <c r="AR66" s="78" t="b">
        <v>0</v>
      </c>
      <c r="AS66" s="78" t="s">
        <v>1115</v>
      </c>
      <c r="AT66" s="78">
        <v>146</v>
      </c>
      <c r="AU66" s="83" t="s">
        <v>1913</v>
      </c>
      <c r="AV66" s="78" t="b">
        <v>0</v>
      </c>
      <c r="AW66" s="78" t="s">
        <v>2000</v>
      </c>
      <c r="AX66" s="83" t="s">
        <v>2064</v>
      </c>
      <c r="AY66" s="78" t="s">
        <v>66</v>
      </c>
      <c r="AZ66" s="78" t="str">
        <f>REPLACE(INDEX(GroupVertices[Group],MATCH(Vertices[[#This Row],[Vertex]],GroupVertices[Vertex],0)),1,1,"")</f>
        <v>1</v>
      </c>
      <c r="BA66" s="48" t="s">
        <v>536</v>
      </c>
      <c r="BB66" s="48" t="s">
        <v>536</v>
      </c>
      <c r="BC66" s="48" t="s">
        <v>583</v>
      </c>
      <c r="BD66" s="48" t="s">
        <v>583</v>
      </c>
      <c r="BE66" s="48"/>
      <c r="BF66" s="48"/>
      <c r="BG66" s="120" t="s">
        <v>2877</v>
      </c>
      <c r="BH66" s="120" t="s">
        <v>2877</v>
      </c>
      <c r="BI66" s="120" t="s">
        <v>2971</v>
      </c>
      <c r="BJ66" s="120" t="s">
        <v>2971</v>
      </c>
      <c r="BK66" s="120">
        <v>0</v>
      </c>
      <c r="BL66" s="123">
        <v>0</v>
      </c>
      <c r="BM66" s="120">
        <v>1</v>
      </c>
      <c r="BN66" s="123">
        <v>12.5</v>
      </c>
      <c r="BO66" s="120">
        <v>0</v>
      </c>
      <c r="BP66" s="123">
        <v>0</v>
      </c>
      <c r="BQ66" s="120">
        <v>7</v>
      </c>
      <c r="BR66" s="123">
        <v>87.5</v>
      </c>
      <c r="BS66" s="120">
        <v>8</v>
      </c>
      <c r="BT66" s="2"/>
      <c r="BU66" s="3"/>
      <c r="BV66" s="3"/>
      <c r="BW66" s="3"/>
      <c r="BX66" s="3"/>
    </row>
    <row r="67" spans="1:76" ht="15">
      <c r="A67" s="64" t="s">
        <v>258</v>
      </c>
      <c r="B67" s="65"/>
      <c r="C67" s="65" t="s">
        <v>64</v>
      </c>
      <c r="D67" s="66">
        <v>162.19092569226552</v>
      </c>
      <c r="E67" s="68"/>
      <c r="F67" s="100" t="s">
        <v>1949</v>
      </c>
      <c r="G67" s="65"/>
      <c r="H67" s="69" t="s">
        <v>258</v>
      </c>
      <c r="I67" s="70"/>
      <c r="J67" s="70"/>
      <c r="K67" s="69" t="s">
        <v>2244</v>
      </c>
      <c r="L67" s="73">
        <v>1</v>
      </c>
      <c r="M67" s="74">
        <v>2827.31103515625</v>
      </c>
      <c r="N67" s="74">
        <v>4913.79443359375</v>
      </c>
      <c r="O67" s="75"/>
      <c r="P67" s="76"/>
      <c r="Q67" s="76"/>
      <c r="R67" s="86"/>
      <c r="S67" s="48">
        <v>1</v>
      </c>
      <c r="T67" s="48">
        <v>1</v>
      </c>
      <c r="U67" s="49">
        <v>0</v>
      </c>
      <c r="V67" s="49">
        <v>0</v>
      </c>
      <c r="W67" s="49">
        <v>0</v>
      </c>
      <c r="X67" s="49">
        <v>0.999997</v>
      </c>
      <c r="Y67" s="49">
        <v>0</v>
      </c>
      <c r="Z67" s="49" t="s">
        <v>3310</v>
      </c>
      <c r="AA67" s="71">
        <v>67</v>
      </c>
      <c r="AB67" s="71"/>
      <c r="AC67" s="72"/>
      <c r="AD67" s="78" t="s">
        <v>1239</v>
      </c>
      <c r="AE67" s="78">
        <v>6</v>
      </c>
      <c r="AF67" s="78">
        <v>199</v>
      </c>
      <c r="AG67" s="78">
        <v>1742</v>
      </c>
      <c r="AH67" s="78">
        <v>3</v>
      </c>
      <c r="AI67" s="78"/>
      <c r="AJ67" s="78" t="s">
        <v>1415</v>
      </c>
      <c r="AK67" s="78"/>
      <c r="AL67" s="83" t="s">
        <v>1682</v>
      </c>
      <c r="AM67" s="78"/>
      <c r="AN67" s="80">
        <v>39877.48971064815</v>
      </c>
      <c r="AO67" s="78"/>
      <c r="AP67" s="78" t="b">
        <v>1</v>
      </c>
      <c r="AQ67" s="78" t="b">
        <v>0</v>
      </c>
      <c r="AR67" s="78" t="b">
        <v>1</v>
      </c>
      <c r="AS67" s="78" t="s">
        <v>1115</v>
      </c>
      <c r="AT67" s="78">
        <v>23</v>
      </c>
      <c r="AU67" s="83" t="s">
        <v>1913</v>
      </c>
      <c r="AV67" s="78" t="b">
        <v>0</v>
      </c>
      <c r="AW67" s="78" t="s">
        <v>2000</v>
      </c>
      <c r="AX67" s="83" t="s">
        <v>2065</v>
      </c>
      <c r="AY67" s="78" t="s">
        <v>66</v>
      </c>
      <c r="AZ67" s="78" t="str">
        <f>REPLACE(INDEX(GroupVertices[Group],MATCH(Vertices[[#This Row],[Vertex]],GroupVertices[Vertex],0)),1,1,"")</f>
        <v>1</v>
      </c>
      <c r="BA67" s="48" t="s">
        <v>526</v>
      </c>
      <c r="BB67" s="48" t="s">
        <v>526</v>
      </c>
      <c r="BC67" s="48" t="s">
        <v>577</v>
      </c>
      <c r="BD67" s="48" t="s">
        <v>577</v>
      </c>
      <c r="BE67" s="48"/>
      <c r="BF67" s="48"/>
      <c r="BG67" s="120" t="s">
        <v>2878</v>
      </c>
      <c r="BH67" s="120" t="s">
        <v>2878</v>
      </c>
      <c r="BI67" s="120" t="s">
        <v>2972</v>
      </c>
      <c r="BJ67" s="120" t="s">
        <v>2972</v>
      </c>
      <c r="BK67" s="120">
        <v>2</v>
      </c>
      <c r="BL67" s="123">
        <v>5</v>
      </c>
      <c r="BM67" s="120">
        <v>1</v>
      </c>
      <c r="BN67" s="123">
        <v>2.5</v>
      </c>
      <c r="BO67" s="120">
        <v>0</v>
      </c>
      <c r="BP67" s="123">
        <v>0</v>
      </c>
      <c r="BQ67" s="120">
        <v>37</v>
      </c>
      <c r="BR67" s="123">
        <v>92.5</v>
      </c>
      <c r="BS67" s="120">
        <v>40</v>
      </c>
      <c r="BT67" s="2"/>
      <c r="BU67" s="3"/>
      <c r="BV67" s="3"/>
      <c r="BW67" s="3"/>
      <c r="BX67" s="3"/>
    </row>
    <row r="68" spans="1:76" ht="15">
      <c r="A68" s="64" t="s">
        <v>259</v>
      </c>
      <c r="B68" s="65"/>
      <c r="C68" s="65" t="s">
        <v>64</v>
      </c>
      <c r="D68" s="66">
        <v>163.5341896997783</v>
      </c>
      <c r="E68" s="68"/>
      <c r="F68" s="100" t="s">
        <v>1950</v>
      </c>
      <c r="G68" s="65"/>
      <c r="H68" s="69" t="s">
        <v>259</v>
      </c>
      <c r="I68" s="70"/>
      <c r="J68" s="70"/>
      <c r="K68" s="69" t="s">
        <v>2245</v>
      </c>
      <c r="L68" s="73">
        <v>1</v>
      </c>
      <c r="M68" s="74">
        <v>1391.4571533203125</v>
      </c>
      <c r="N68" s="74">
        <v>4913.79443359375</v>
      </c>
      <c r="O68" s="75"/>
      <c r="P68" s="76"/>
      <c r="Q68" s="76"/>
      <c r="R68" s="86"/>
      <c r="S68" s="48">
        <v>1</v>
      </c>
      <c r="T68" s="48">
        <v>1</v>
      </c>
      <c r="U68" s="49">
        <v>0</v>
      </c>
      <c r="V68" s="49">
        <v>0</v>
      </c>
      <c r="W68" s="49">
        <v>0</v>
      </c>
      <c r="X68" s="49">
        <v>0.999997</v>
      </c>
      <c r="Y68" s="49">
        <v>0</v>
      </c>
      <c r="Z68" s="49" t="s">
        <v>3310</v>
      </c>
      <c r="AA68" s="71">
        <v>68</v>
      </c>
      <c r="AB68" s="71"/>
      <c r="AC68" s="72"/>
      <c r="AD68" s="78" t="s">
        <v>1240</v>
      </c>
      <c r="AE68" s="78">
        <v>581</v>
      </c>
      <c r="AF68" s="78">
        <v>1585</v>
      </c>
      <c r="AG68" s="78">
        <v>17275</v>
      </c>
      <c r="AH68" s="78">
        <v>27</v>
      </c>
      <c r="AI68" s="78"/>
      <c r="AJ68" s="78" t="s">
        <v>1416</v>
      </c>
      <c r="AK68" s="78" t="s">
        <v>1572</v>
      </c>
      <c r="AL68" s="83" t="s">
        <v>1683</v>
      </c>
      <c r="AM68" s="78"/>
      <c r="AN68" s="80">
        <v>39909.72519675926</v>
      </c>
      <c r="AO68" s="78"/>
      <c r="AP68" s="78" t="b">
        <v>1</v>
      </c>
      <c r="AQ68" s="78" t="b">
        <v>0</v>
      </c>
      <c r="AR68" s="78" t="b">
        <v>0</v>
      </c>
      <c r="AS68" s="78" t="s">
        <v>1115</v>
      </c>
      <c r="AT68" s="78">
        <v>105</v>
      </c>
      <c r="AU68" s="83" t="s">
        <v>1913</v>
      </c>
      <c r="AV68" s="78" t="b">
        <v>0</v>
      </c>
      <c r="AW68" s="78" t="s">
        <v>2000</v>
      </c>
      <c r="AX68" s="83" t="s">
        <v>2066</v>
      </c>
      <c r="AY68" s="78" t="s">
        <v>66</v>
      </c>
      <c r="AZ68" s="78" t="str">
        <f>REPLACE(INDEX(GroupVertices[Group],MATCH(Vertices[[#This Row],[Vertex]],GroupVertices[Vertex],0)),1,1,"")</f>
        <v>1</v>
      </c>
      <c r="BA68" s="48"/>
      <c r="BB68" s="48"/>
      <c r="BC68" s="48"/>
      <c r="BD68" s="48"/>
      <c r="BE68" s="48"/>
      <c r="BF68" s="48"/>
      <c r="BG68" s="120" t="s">
        <v>2879</v>
      </c>
      <c r="BH68" s="120" t="s">
        <v>2879</v>
      </c>
      <c r="BI68" s="120" t="s">
        <v>2973</v>
      </c>
      <c r="BJ68" s="120" t="s">
        <v>2973</v>
      </c>
      <c r="BK68" s="120">
        <v>0</v>
      </c>
      <c r="BL68" s="123">
        <v>0</v>
      </c>
      <c r="BM68" s="120">
        <v>3</v>
      </c>
      <c r="BN68" s="123">
        <v>9.375</v>
      </c>
      <c r="BO68" s="120">
        <v>0</v>
      </c>
      <c r="BP68" s="123">
        <v>0</v>
      </c>
      <c r="BQ68" s="120">
        <v>29</v>
      </c>
      <c r="BR68" s="123">
        <v>90.625</v>
      </c>
      <c r="BS68" s="120">
        <v>32</v>
      </c>
      <c r="BT68" s="2"/>
      <c r="BU68" s="3"/>
      <c r="BV68" s="3"/>
      <c r="BW68" s="3"/>
      <c r="BX68" s="3"/>
    </row>
    <row r="69" spans="1:76" ht="15">
      <c r="A69" s="64" t="s">
        <v>260</v>
      </c>
      <c r="B69" s="65"/>
      <c r="C69" s="65" t="s">
        <v>64</v>
      </c>
      <c r="D69" s="66">
        <v>164.86970037968638</v>
      </c>
      <c r="E69" s="68"/>
      <c r="F69" s="100" t="s">
        <v>706</v>
      </c>
      <c r="G69" s="65"/>
      <c r="H69" s="69" t="s">
        <v>260</v>
      </c>
      <c r="I69" s="70"/>
      <c r="J69" s="70"/>
      <c r="K69" s="69" t="s">
        <v>2246</v>
      </c>
      <c r="L69" s="73">
        <v>180.7243677493001</v>
      </c>
      <c r="M69" s="74">
        <v>3873.87548828125</v>
      </c>
      <c r="N69" s="74">
        <v>7911.8974609375</v>
      </c>
      <c r="O69" s="75"/>
      <c r="P69" s="76"/>
      <c r="Q69" s="76"/>
      <c r="R69" s="86"/>
      <c r="S69" s="48">
        <v>0</v>
      </c>
      <c r="T69" s="48">
        <v>5</v>
      </c>
      <c r="U69" s="49">
        <v>4.5</v>
      </c>
      <c r="V69" s="49">
        <v>0.090909</v>
      </c>
      <c r="W69" s="49">
        <v>1E-06</v>
      </c>
      <c r="X69" s="49">
        <v>1.075803</v>
      </c>
      <c r="Y69" s="49">
        <v>0.2</v>
      </c>
      <c r="Z69" s="49">
        <v>0</v>
      </c>
      <c r="AA69" s="71">
        <v>69</v>
      </c>
      <c r="AB69" s="71"/>
      <c r="AC69" s="72"/>
      <c r="AD69" s="78" t="s">
        <v>1241</v>
      </c>
      <c r="AE69" s="78">
        <v>388</v>
      </c>
      <c r="AF69" s="78">
        <v>2963</v>
      </c>
      <c r="AG69" s="78">
        <v>9694</v>
      </c>
      <c r="AH69" s="78">
        <v>8296</v>
      </c>
      <c r="AI69" s="78"/>
      <c r="AJ69" s="78" t="s">
        <v>1417</v>
      </c>
      <c r="AK69" s="78" t="s">
        <v>1573</v>
      </c>
      <c r="AL69" s="83" t="s">
        <v>1684</v>
      </c>
      <c r="AM69" s="78"/>
      <c r="AN69" s="80">
        <v>40015.94409722222</v>
      </c>
      <c r="AO69" s="83" t="s">
        <v>1818</v>
      </c>
      <c r="AP69" s="78" t="b">
        <v>1</v>
      </c>
      <c r="AQ69" s="78" t="b">
        <v>0</v>
      </c>
      <c r="AR69" s="78" t="b">
        <v>1</v>
      </c>
      <c r="AS69" s="78" t="s">
        <v>1115</v>
      </c>
      <c r="AT69" s="78">
        <v>126</v>
      </c>
      <c r="AU69" s="83" t="s">
        <v>1913</v>
      </c>
      <c r="AV69" s="78" t="b">
        <v>0</v>
      </c>
      <c r="AW69" s="78" t="s">
        <v>2000</v>
      </c>
      <c r="AX69" s="83" t="s">
        <v>2067</v>
      </c>
      <c r="AY69" s="78" t="s">
        <v>66</v>
      </c>
      <c r="AZ69" s="78" t="str">
        <f>REPLACE(INDEX(GroupVertices[Group],MATCH(Vertices[[#This Row],[Vertex]],GroupVertices[Vertex],0)),1,1,"")</f>
        <v>3</v>
      </c>
      <c r="BA69" s="48"/>
      <c r="BB69" s="48"/>
      <c r="BC69" s="48"/>
      <c r="BD69" s="48"/>
      <c r="BE69" s="48"/>
      <c r="BF69" s="48"/>
      <c r="BG69" s="120" t="s">
        <v>2880</v>
      </c>
      <c r="BH69" s="120" t="s">
        <v>2880</v>
      </c>
      <c r="BI69" s="120" t="s">
        <v>2974</v>
      </c>
      <c r="BJ69" s="120" t="s">
        <v>2974</v>
      </c>
      <c r="BK69" s="120">
        <v>2</v>
      </c>
      <c r="BL69" s="123">
        <v>9.523809523809524</v>
      </c>
      <c r="BM69" s="120">
        <v>1</v>
      </c>
      <c r="BN69" s="123">
        <v>4.761904761904762</v>
      </c>
      <c r="BO69" s="120">
        <v>0</v>
      </c>
      <c r="BP69" s="123">
        <v>0</v>
      </c>
      <c r="BQ69" s="120">
        <v>18</v>
      </c>
      <c r="BR69" s="123">
        <v>85.71428571428571</v>
      </c>
      <c r="BS69" s="120">
        <v>21</v>
      </c>
      <c r="BT69" s="2"/>
      <c r="BU69" s="3"/>
      <c r="BV69" s="3"/>
      <c r="BW69" s="3"/>
      <c r="BX69" s="3"/>
    </row>
    <row r="70" spans="1:76" ht="15">
      <c r="A70" s="64" t="s">
        <v>352</v>
      </c>
      <c r="B70" s="65"/>
      <c r="C70" s="65" t="s">
        <v>64</v>
      </c>
      <c r="D70" s="66">
        <v>164.2533108351134</v>
      </c>
      <c r="E70" s="68"/>
      <c r="F70" s="100" t="s">
        <v>1951</v>
      </c>
      <c r="G70" s="65"/>
      <c r="H70" s="69" t="s">
        <v>352</v>
      </c>
      <c r="I70" s="70"/>
      <c r="J70" s="70"/>
      <c r="K70" s="69" t="s">
        <v>2247</v>
      </c>
      <c r="L70" s="73">
        <v>48.92649806648002</v>
      </c>
      <c r="M70" s="74">
        <v>3418.35595703125</v>
      </c>
      <c r="N70" s="74">
        <v>6602.45751953125</v>
      </c>
      <c r="O70" s="75"/>
      <c r="P70" s="76"/>
      <c r="Q70" s="76"/>
      <c r="R70" s="86"/>
      <c r="S70" s="48">
        <v>4</v>
      </c>
      <c r="T70" s="48">
        <v>0</v>
      </c>
      <c r="U70" s="49">
        <v>1.2</v>
      </c>
      <c r="V70" s="49">
        <v>0.076923</v>
      </c>
      <c r="W70" s="49">
        <v>1E-06</v>
      </c>
      <c r="X70" s="49">
        <v>0.874556</v>
      </c>
      <c r="Y70" s="49">
        <v>0.25</v>
      </c>
      <c r="Z70" s="49">
        <v>0</v>
      </c>
      <c r="AA70" s="71">
        <v>70</v>
      </c>
      <c r="AB70" s="71"/>
      <c r="AC70" s="72"/>
      <c r="AD70" s="78" t="s">
        <v>1242</v>
      </c>
      <c r="AE70" s="78">
        <v>1046</v>
      </c>
      <c r="AF70" s="78">
        <v>2327</v>
      </c>
      <c r="AG70" s="78">
        <v>3632</v>
      </c>
      <c r="AH70" s="78">
        <v>447</v>
      </c>
      <c r="AI70" s="78"/>
      <c r="AJ70" s="78" t="s">
        <v>1418</v>
      </c>
      <c r="AK70" s="78" t="s">
        <v>1574</v>
      </c>
      <c r="AL70" s="83" t="s">
        <v>1685</v>
      </c>
      <c r="AM70" s="78"/>
      <c r="AN70" s="80">
        <v>40136.912881944445</v>
      </c>
      <c r="AO70" s="83" t="s">
        <v>1819</v>
      </c>
      <c r="AP70" s="78" t="b">
        <v>0</v>
      </c>
      <c r="AQ70" s="78" t="b">
        <v>0</v>
      </c>
      <c r="AR70" s="78" t="b">
        <v>1</v>
      </c>
      <c r="AS70" s="78" t="s">
        <v>1115</v>
      </c>
      <c r="AT70" s="78">
        <v>100</v>
      </c>
      <c r="AU70" s="83" t="s">
        <v>1922</v>
      </c>
      <c r="AV70" s="78" t="b">
        <v>0</v>
      </c>
      <c r="AW70" s="78" t="s">
        <v>2000</v>
      </c>
      <c r="AX70" s="83" t="s">
        <v>2068</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353</v>
      </c>
      <c r="B71" s="65"/>
      <c r="C71" s="65" t="s">
        <v>64</v>
      </c>
      <c r="D71" s="66">
        <v>176.26030779692852</v>
      </c>
      <c r="E71" s="68"/>
      <c r="F71" s="100" t="s">
        <v>1952</v>
      </c>
      <c r="G71" s="65"/>
      <c r="H71" s="69" t="s">
        <v>353</v>
      </c>
      <c r="I71" s="70"/>
      <c r="J71" s="70"/>
      <c r="K71" s="69" t="s">
        <v>2248</v>
      </c>
      <c r="L71" s="73">
        <v>48.92649806648002</v>
      </c>
      <c r="M71" s="74">
        <v>3261.5322265625</v>
      </c>
      <c r="N71" s="74">
        <v>7782.6962890625</v>
      </c>
      <c r="O71" s="75"/>
      <c r="P71" s="76"/>
      <c r="Q71" s="76"/>
      <c r="R71" s="86"/>
      <c r="S71" s="48">
        <v>4</v>
      </c>
      <c r="T71" s="48">
        <v>0</v>
      </c>
      <c r="U71" s="49">
        <v>1.2</v>
      </c>
      <c r="V71" s="49">
        <v>0.076923</v>
      </c>
      <c r="W71" s="49">
        <v>1E-06</v>
      </c>
      <c r="X71" s="49">
        <v>0.874556</v>
      </c>
      <c r="Y71" s="49">
        <v>0.25</v>
      </c>
      <c r="Z71" s="49">
        <v>0</v>
      </c>
      <c r="AA71" s="71">
        <v>71</v>
      </c>
      <c r="AB71" s="71"/>
      <c r="AC71" s="72"/>
      <c r="AD71" s="78" t="s">
        <v>1243</v>
      </c>
      <c r="AE71" s="78">
        <v>4322</v>
      </c>
      <c r="AF71" s="78">
        <v>14716</v>
      </c>
      <c r="AG71" s="78">
        <v>12868</v>
      </c>
      <c r="AH71" s="78">
        <v>4313</v>
      </c>
      <c r="AI71" s="78"/>
      <c r="AJ71" s="78" t="s">
        <v>1419</v>
      </c>
      <c r="AK71" s="78" t="s">
        <v>1575</v>
      </c>
      <c r="AL71" s="83" t="s">
        <v>1686</v>
      </c>
      <c r="AM71" s="78"/>
      <c r="AN71" s="80">
        <v>40053.785949074074</v>
      </c>
      <c r="AO71" s="83" t="s">
        <v>1820</v>
      </c>
      <c r="AP71" s="78" t="b">
        <v>0</v>
      </c>
      <c r="AQ71" s="78" t="b">
        <v>0</v>
      </c>
      <c r="AR71" s="78" t="b">
        <v>1</v>
      </c>
      <c r="AS71" s="78" t="s">
        <v>1115</v>
      </c>
      <c r="AT71" s="78">
        <v>524</v>
      </c>
      <c r="AU71" s="83" t="s">
        <v>1913</v>
      </c>
      <c r="AV71" s="78" t="b">
        <v>0</v>
      </c>
      <c r="AW71" s="78" t="s">
        <v>2000</v>
      </c>
      <c r="AX71" s="83" t="s">
        <v>2069</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354</v>
      </c>
      <c r="B72" s="65"/>
      <c r="C72" s="65" t="s">
        <v>64</v>
      </c>
      <c r="D72" s="66">
        <v>461.22417224785204</v>
      </c>
      <c r="E72" s="68"/>
      <c r="F72" s="100" t="s">
        <v>1953</v>
      </c>
      <c r="G72" s="65"/>
      <c r="H72" s="69" t="s">
        <v>354</v>
      </c>
      <c r="I72" s="70"/>
      <c r="J72" s="70"/>
      <c r="K72" s="69" t="s">
        <v>2249</v>
      </c>
      <c r="L72" s="73">
        <v>48.92649806648002</v>
      </c>
      <c r="M72" s="74">
        <v>4154.60888671875</v>
      </c>
      <c r="N72" s="74">
        <v>6786.36279296875</v>
      </c>
      <c r="O72" s="75"/>
      <c r="P72" s="76"/>
      <c r="Q72" s="76"/>
      <c r="R72" s="86"/>
      <c r="S72" s="48">
        <v>4</v>
      </c>
      <c r="T72" s="48">
        <v>0</v>
      </c>
      <c r="U72" s="49">
        <v>1.2</v>
      </c>
      <c r="V72" s="49">
        <v>0.076923</v>
      </c>
      <c r="W72" s="49">
        <v>1E-06</v>
      </c>
      <c r="X72" s="49">
        <v>0.874556</v>
      </c>
      <c r="Y72" s="49">
        <v>0.25</v>
      </c>
      <c r="Z72" s="49">
        <v>0</v>
      </c>
      <c r="AA72" s="71">
        <v>72</v>
      </c>
      <c r="AB72" s="71"/>
      <c r="AC72" s="72"/>
      <c r="AD72" s="78" t="s">
        <v>1244</v>
      </c>
      <c r="AE72" s="78">
        <v>3623</v>
      </c>
      <c r="AF72" s="78">
        <v>308746</v>
      </c>
      <c r="AG72" s="78">
        <v>82573</v>
      </c>
      <c r="AH72" s="78">
        <v>8994</v>
      </c>
      <c r="AI72" s="78"/>
      <c r="AJ72" s="78" t="s">
        <v>1420</v>
      </c>
      <c r="AK72" s="78" t="s">
        <v>1576</v>
      </c>
      <c r="AL72" s="83" t="s">
        <v>1687</v>
      </c>
      <c r="AM72" s="78"/>
      <c r="AN72" s="80">
        <v>39820.27453703704</v>
      </c>
      <c r="AO72" s="83" t="s">
        <v>1821</v>
      </c>
      <c r="AP72" s="78" t="b">
        <v>0</v>
      </c>
      <c r="AQ72" s="78" t="b">
        <v>0</v>
      </c>
      <c r="AR72" s="78" t="b">
        <v>1</v>
      </c>
      <c r="AS72" s="78" t="s">
        <v>1115</v>
      </c>
      <c r="AT72" s="78">
        <v>7637</v>
      </c>
      <c r="AU72" s="83" t="s">
        <v>1924</v>
      </c>
      <c r="AV72" s="78" t="b">
        <v>1</v>
      </c>
      <c r="AW72" s="78" t="s">
        <v>2000</v>
      </c>
      <c r="AX72" s="83" t="s">
        <v>2070</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263</v>
      </c>
      <c r="B73" s="65"/>
      <c r="C73" s="65" t="s">
        <v>64</v>
      </c>
      <c r="D73" s="66">
        <v>186.64492095746195</v>
      </c>
      <c r="E73" s="68"/>
      <c r="F73" s="100" t="s">
        <v>1954</v>
      </c>
      <c r="G73" s="65"/>
      <c r="H73" s="69" t="s">
        <v>263</v>
      </c>
      <c r="I73" s="70"/>
      <c r="J73" s="70"/>
      <c r="K73" s="69" t="s">
        <v>2250</v>
      </c>
      <c r="L73" s="73">
        <v>228.6508658157801</v>
      </c>
      <c r="M73" s="74">
        <v>3714.89892578125</v>
      </c>
      <c r="N73" s="74">
        <v>7412.7900390625</v>
      </c>
      <c r="O73" s="75"/>
      <c r="P73" s="76"/>
      <c r="Q73" s="76"/>
      <c r="R73" s="86"/>
      <c r="S73" s="48">
        <v>3</v>
      </c>
      <c r="T73" s="48">
        <v>4</v>
      </c>
      <c r="U73" s="49">
        <v>5.7</v>
      </c>
      <c r="V73" s="49">
        <v>0.111111</v>
      </c>
      <c r="W73" s="49">
        <v>1E-06</v>
      </c>
      <c r="X73" s="49">
        <v>1.448565</v>
      </c>
      <c r="Y73" s="49">
        <v>0.2857142857142857</v>
      </c>
      <c r="Z73" s="49">
        <v>0</v>
      </c>
      <c r="AA73" s="71">
        <v>73</v>
      </c>
      <c r="AB73" s="71"/>
      <c r="AC73" s="72"/>
      <c r="AD73" s="78" t="s">
        <v>1245</v>
      </c>
      <c r="AE73" s="78">
        <v>2980</v>
      </c>
      <c r="AF73" s="78">
        <v>25431</v>
      </c>
      <c r="AG73" s="78">
        <v>29221</v>
      </c>
      <c r="AH73" s="78">
        <v>13039</v>
      </c>
      <c r="AI73" s="78"/>
      <c r="AJ73" s="78" t="s">
        <v>1421</v>
      </c>
      <c r="AK73" s="78" t="s">
        <v>1541</v>
      </c>
      <c r="AL73" s="83" t="s">
        <v>1688</v>
      </c>
      <c r="AM73" s="78"/>
      <c r="AN73" s="80">
        <v>39832.16334490741</v>
      </c>
      <c r="AO73" s="83" t="s">
        <v>1822</v>
      </c>
      <c r="AP73" s="78" t="b">
        <v>1</v>
      </c>
      <c r="AQ73" s="78" t="b">
        <v>0</v>
      </c>
      <c r="AR73" s="78" t="b">
        <v>1</v>
      </c>
      <c r="AS73" s="78" t="s">
        <v>1115</v>
      </c>
      <c r="AT73" s="78">
        <v>662</v>
      </c>
      <c r="AU73" s="83" t="s">
        <v>1913</v>
      </c>
      <c r="AV73" s="78" t="b">
        <v>0</v>
      </c>
      <c r="AW73" s="78" t="s">
        <v>2000</v>
      </c>
      <c r="AX73" s="83" t="s">
        <v>2071</v>
      </c>
      <c r="AY73" s="78" t="s">
        <v>66</v>
      </c>
      <c r="AZ73" s="78" t="str">
        <f>REPLACE(INDEX(GroupVertices[Group],MATCH(Vertices[[#This Row],[Vertex]],GroupVertices[Vertex],0)),1,1,"")</f>
        <v>3</v>
      </c>
      <c r="BA73" s="48" t="s">
        <v>537</v>
      </c>
      <c r="BB73" s="48" t="s">
        <v>537</v>
      </c>
      <c r="BC73" s="48" t="s">
        <v>584</v>
      </c>
      <c r="BD73" s="48" t="s">
        <v>584</v>
      </c>
      <c r="BE73" s="48"/>
      <c r="BF73" s="48"/>
      <c r="BG73" s="120" t="s">
        <v>2881</v>
      </c>
      <c r="BH73" s="120" t="s">
        <v>2881</v>
      </c>
      <c r="BI73" s="120" t="s">
        <v>2721</v>
      </c>
      <c r="BJ73" s="120" t="s">
        <v>2721</v>
      </c>
      <c r="BK73" s="120">
        <v>3</v>
      </c>
      <c r="BL73" s="123">
        <v>7.317073170731708</v>
      </c>
      <c r="BM73" s="120">
        <v>2</v>
      </c>
      <c r="BN73" s="123">
        <v>4.878048780487805</v>
      </c>
      <c r="BO73" s="120">
        <v>0</v>
      </c>
      <c r="BP73" s="123">
        <v>0</v>
      </c>
      <c r="BQ73" s="120">
        <v>36</v>
      </c>
      <c r="BR73" s="123">
        <v>87.8048780487805</v>
      </c>
      <c r="BS73" s="120">
        <v>41</v>
      </c>
      <c r="BT73" s="2"/>
      <c r="BU73" s="3"/>
      <c r="BV73" s="3"/>
      <c r="BW73" s="3"/>
      <c r="BX73" s="3"/>
    </row>
    <row r="74" spans="1:76" ht="15">
      <c r="A74" s="64" t="s">
        <v>261</v>
      </c>
      <c r="B74" s="65"/>
      <c r="C74" s="65" t="s">
        <v>64</v>
      </c>
      <c r="D74" s="66">
        <v>162.90229349999595</v>
      </c>
      <c r="E74" s="68"/>
      <c r="F74" s="100" t="s">
        <v>707</v>
      </c>
      <c r="G74" s="65"/>
      <c r="H74" s="69" t="s">
        <v>261</v>
      </c>
      <c r="I74" s="70"/>
      <c r="J74" s="70"/>
      <c r="K74" s="69" t="s">
        <v>2251</v>
      </c>
      <c r="L74" s="73">
        <v>180.7243677493001</v>
      </c>
      <c r="M74" s="74">
        <v>3537.775146484375</v>
      </c>
      <c r="N74" s="74">
        <v>8415.115234375</v>
      </c>
      <c r="O74" s="75"/>
      <c r="P74" s="76"/>
      <c r="Q74" s="76"/>
      <c r="R74" s="86"/>
      <c r="S74" s="48">
        <v>0</v>
      </c>
      <c r="T74" s="48">
        <v>5</v>
      </c>
      <c r="U74" s="49">
        <v>4.5</v>
      </c>
      <c r="V74" s="49">
        <v>0.090909</v>
      </c>
      <c r="W74" s="49">
        <v>1E-06</v>
      </c>
      <c r="X74" s="49">
        <v>1.075803</v>
      </c>
      <c r="Y74" s="49">
        <v>0.2</v>
      </c>
      <c r="Z74" s="49">
        <v>0</v>
      </c>
      <c r="AA74" s="71">
        <v>74</v>
      </c>
      <c r="AB74" s="71"/>
      <c r="AC74" s="72"/>
      <c r="AD74" s="78" t="s">
        <v>1246</v>
      </c>
      <c r="AE74" s="78">
        <v>2290</v>
      </c>
      <c r="AF74" s="78">
        <v>933</v>
      </c>
      <c r="AG74" s="78">
        <v>30170</v>
      </c>
      <c r="AH74" s="78">
        <v>24160</v>
      </c>
      <c r="AI74" s="78"/>
      <c r="AJ74" s="78" t="s">
        <v>1422</v>
      </c>
      <c r="AK74" s="78" t="s">
        <v>1567</v>
      </c>
      <c r="AL74" s="78"/>
      <c r="AM74" s="78"/>
      <c r="AN74" s="80">
        <v>39897.1156712963</v>
      </c>
      <c r="AO74" s="83" t="s">
        <v>1823</v>
      </c>
      <c r="AP74" s="78" t="b">
        <v>1</v>
      </c>
      <c r="AQ74" s="78" t="b">
        <v>0</v>
      </c>
      <c r="AR74" s="78" t="b">
        <v>0</v>
      </c>
      <c r="AS74" s="78" t="s">
        <v>1115</v>
      </c>
      <c r="AT74" s="78">
        <v>68</v>
      </c>
      <c r="AU74" s="83" t="s">
        <v>1913</v>
      </c>
      <c r="AV74" s="78" t="b">
        <v>0</v>
      </c>
      <c r="AW74" s="78" t="s">
        <v>2000</v>
      </c>
      <c r="AX74" s="83" t="s">
        <v>2072</v>
      </c>
      <c r="AY74" s="78" t="s">
        <v>66</v>
      </c>
      <c r="AZ74" s="78" t="str">
        <f>REPLACE(INDEX(GroupVertices[Group],MATCH(Vertices[[#This Row],[Vertex]],GroupVertices[Vertex],0)),1,1,"")</f>
        <v>3</v>
      </c>
      <c r="BA74" s="48"/>
      <c r="BB74" s="48"/>
      <c r="BC74" s="48"/>
      <c r="BD74" s="48"/>
      <c r="BE74" s="48"/>
      <c r="BF74" s="48"/>
      <c r="BG74" s="120" t="s">
        <v>2880</v>
      </c>
      <c r="BH74" s="120" t="s">
        <v>2880</v>
      </c>
      <c r="BI74" s="120" t="s">
        <v>2974</v>
      </c>
      <c r="BJ74" s="120" t="s">
        <v>2974</v>
      </c>
      <c r="BK74" s="120">
        <v>2</v>
      </c>
      <c r="BL74" s="123">
        <v>9.523809523809524</v>
      </c>
      <c r="BM74" s="120">
        <v>1</v>
      </c>
      <c r="BN74" s="123">
        <v>4.761904761904762</v>
      </c>
      <c r="BO74" s="120">
        <v>0</v>
      </c>
      <c r="BP74" s="123">
        <v>0</v>
      </c>
      <c r="BQ74" s="120">
        <v>18</v>
      </c>
      <c r="BR74" s="123">
        <v>85.71428571428571</v>
      </c>
      <c r="BS74" s="120">
        <v>21</v>
      </c>
      <c r="BT74" s="2"/>
      <c r="BU74" s="3"/>
      <c r="BV74" s="3"/>
      <c r="BW74" s="3"/>
      <c r="BX74" s="3"/>
    </row>
    <row r="75" spans="1:76" ht="15">
      <c r="A75" s="64" t="s">
        <v>264</v>
      </c>
      <c r="B75" s="65"/>
      <c r="C75" s="65" t="s">
        <v>64</v>
      </c>
      <c r="D75" s="66">
        <v>162.57568457464834</v>
      </c>
      <c r="E75" s="68"/>
      <c r="F75" s="100" t="s">
        <v>708</v>
      </c>
      <c r="G75" s="65"/>
      <c r="H75" s="69" t="s">
        <v>264</v>
      </c>
      <c r="I75" s="70"/>
      <c r="J75" s="70"/>
      <c r="K75" s="69" t="s">
        <v>2252</v>
      </c>
      <c r="L75" s="73">
        <v>180.7243677493001</v>
      </c>
      <c r="M75" s="74">
        <v>3837.3798828125</v>
      </c>
      <c r="N75" s="74">
        <v>6528.7587890625</v>
      </c>
      <c r="O75" s="75"/>
      <c r="P75" s="76"/>
      <c r="Q75" s="76"/>
      <c r="R75" s="86"/>
      <c r="S75" s="48">
        <v>0</v>
      </c>
      <c r="T75" s="48">
        <v>5</v>
      </c>
      <c r="U75" s="49">
        <v>4.5</v>
      </c>
      <c r="V75" s="49">
        <v>0.090909</v>
      </c>
      <c r="W75" s="49">
        <v>1E-06</v>
      </c>
      <c r="X75" s="49">
        <v>1.075803</v>
      </c>
      <c r="Y75" s="49">
        <v>0.2</v>
      </c>
      <c r="Z75" s="49">
        <v>0</v>
      </c>
      <c r="AA75" s="71">
        <v>75</v>
      </c>
      <c r="AB75" s="71"/>
      <c r="AC75" s="72"/>
      <c r="AD75" s="78" t="s">
        <v>1247</v>
      </c>
      <c r="AE75" s="78">
        <v>293</v>
      </c>
      <c r="AF75" s="78">
        <v>596</v>
      </c>
      <c r="AG75" s="78">
        <v>4154</v>
      </c>
      <c r="AH75" s="78">
        <v>10355</v>
      </c>
      <c r="AI75" s="78"/>
      <c r="AJ75" s="78" t="s">
        <v>1423</v>
      </c>
      <c r="AK75" s="78" t="s">
        <v>1577</v>
      </c>
      <c r="AL75" s="78"/>
      <c r="AM75" s="78"/>
      <c r="AN75" s="80">
        <v>41682.67872685185</v>
      </c>
      <c r="AO75" s="83" t="s">
        <v>1824</v>
      </c>
      <c r="AP75" s="78" t="b">
        <v>0</v>
      </c>
      <c r="AQ75" s="78" t="b">
        <v>0</v>
      </c>
      <c r="AR75" s="78" t="b">
        <v>0</v>
      </c>
      <c r="AS75" s="78" t="s">
        <v>1115</v>
      </c>
      <c r="AT75" s="78">
        <v>70</v>
      </c>
      <c r="AU75" s="83" t="s">
        <v>1913</v>
      </c>
      <c r="AV75" s="78" t="b">
        <v>0</v>
      </c>
      <c r="AW75" s="78" t="s">
        <v>2000</v>
      </c>
      <c r="AX75" s="83" t="s">
        <v>2073</v>
      </c>
      <c r="AY75" s="78" t="s">
        <v>66</v>
      </c>
      <c r="AZ75" s="78" t="str">
        <f>REPLACE(INDEX(GroupVertices[Group],MATCH(Vertices[[#This Row],[Vertex]],GroupVertices[Vertex],0)),1,1,"")</f>
        <v>3</v>
      </c>
      <c r="BA75" s="48"/>
      <c r="BB75" s="48"/>
      <c r="BC75" s="48"/>
      <c r="BD75" s="48"/>
      <c r="BE75" s="48"/>
      <c r="BF75" s="48"/>
      <c r="BG75" s="120" t="s">
        <v>2880</v>
      </c>
      <c r="BH75" s="120" t="s">
        <v>2880</v>
      </c>
      <c r="BI75" s="120" t="s">
        <v>2974</v>
      </c>
      <c r="BJ75" s="120" t="s">
        <v>2974</v>
      </c>
      <c r="BK75" s="120">
        <v>2</v>
      </c>
      <c r="BL75" s="123">
        <v>9.523809523809524</v>
      </c>
      <c r="BM75" s="120">
        <v>1</v>
      </c>
      <c r="BN75" s="123">
        <v>4.761904761904762</v>
      </c>
      <c r="BO75" s="120">
        <v>0</v>
      </c>
      <c r="BP75" s="123">
        <v>0</v>
      </c>
      <c r="BQ75" s="120">
        <v>18</v>
      </c>
      <c r="BR75" s="123">
        <v>85.71428571428571</v>
      </c>
      <c r="BS75" s="120">
        <v>21</v>
      </c>
      <c r="BT75" s="2"/>
      <c r="BU75" s="3"/>
      <c r="BV75" s="3"/>
      <c r="BW75" s="3"/>
      <c r="BX75" s="3"/>
    </row>
    <row r="76" spans="1:76" ht="15">
      <c r="A76" s="64" t="s">
        <v>265</v>
      </c>
      <c r="B76" s="65"/>
      <c r="C76" s="65" t="s">
        <v>64</v>
      </c>
      <c r="D76" s="66">
        <v>166.5017758404739</v>
      </c>
      <c r="E76" s="68"/>
      <c r="F76" s="100" t="s">
        <v>1955</v>
      </c>
      <c r="G76" s="65"/>
      <c r="H76" s="69" t="s">
        <v>265</v>
      </c>
      <c r="I76" s="70"/>
      <c r="J76" s="70"/>
      <c r="K76" s="69" t="s">
        <v>2253</v>
      </c>
      <c r="L76" s="73">
        <v>1</v>
      </c>
      <c r="M76" s="74">
        <v>2827.31103515625</v>
      </c>
      <c r="N76" s="74">
        <v>5774.21240234375</v>
      </c>
      <c r="O76" s="75"/>
      <c r="P76" s="76"/>
      <c r="Q76" s="76"/>
      <c r="R76" s="86"/>
      <c r="S76" s="48">
        <v>1</v>
      </c>
      <c r="T76" s="48">
        <v>1</v>
      </c>
      <c r="U76" s="49">
        <v>0</v>
      </c>
      <c r="V76" s="49">
        <v>0</v>
      </c>
      <c r="W76" s="49">
        <v>0</v>
      </c>
      <c r="X76" s="49">
        <v>0.999997</v>
      </c>
      <c r="Y76" s="49">
        <v>0</v>
      </c>
      <c r="Z76" s="49" t="s">
        <v>3310</v>
      </c>
      <c r="AA76" s="71">
        <v>76</v>
      </c>
      <c r="AB76" s="71"/>
      <c r="AC76" s="72"/>
      <c r="AD76" s="78" t="s">
        <v>1248</v>
      </c>
      <c r="AE76" s="78">
        <v>52</v>
      </c>
      <c r="AF76" s="78">
        <v>4647</v>
      </c>
      <c r="AG76" s="78">
        <v>60870</v>
      </c>
      <c r="AH76" s="78">
        <v>110</v>
      </c>
      <c r="AI76" s="78"/>
      <c r="AJ76" s="78"/>
      <c r="AK76" s="78" t="s">
        <v>1578</v>
      </c>
      <c r="AL76" s="83" t="s">
        <v>1689</v>
      </c>
      <c r="AM76" s="78"/>
      <c r="AN76" s="80">
        <v>40245.89219907407</v>
      </c>
      <c r="AO76" s="83" t="s">
        <v>1825</v>
      </c>
      <c r="AP76" s="78" t="b">
        <v>0</v>
      </c>
      <c r="AQ76" s="78" t="b">
        <v>0</v>
      </c>
      <c r="AR76" s="78" t="b">
        <v>0</v>
      </c>
      <c r="AS76" s="78" t="s">
        <v>1115</v>
      </c>
      <c r="AT76" s="78">
        <v>151</v>
      </c>
      <c r="AU76" s="83" t="s">
        <v>1913</v>
      </c>
      <c r="AV76" s="78" t="b">
        <v>0</v>
      </c>
      <c r="AW76" s="78" t="s">
        <v>2000</v>
      </c>
      <c r="AX76" s="83" t="s">
        <v>2074</v>
      </c>
      <c r="AY76" s="78" t="s">
        <v>66</v>
      </c>
      <c r="AZ76" s="78" t="str">
        <f>REPLACE(INDEX(GroupVertices[Group],MATCH(Vertices[[#This Row],[Vertex]],GroupVertices[Vertex],0)),1,1,"")</f>
        <v>1</v>
      </c>
      <c r="BA76" s="48" t="s">
        <v>538</v>
      </c>
      <c r="BB76" s="48" t="s">
        <v>538</v>
      </c>
      <c r="BC76" s="48" t="s">
        <v>585</v>
      </c>
      <c r="BD76" s="48" t="s">
        <v>585</v>
      </c>
      <c r="BE76" s="48"/>
      <c r="BF76" s="48"/>
      <c r="BG76" s="120" t="s">
        <v>2882</v>
      </c>
      <c r="BH76" s="120" t="s">
        <v>2882</v>
      </c>
      <c r="BI76" s="120" t="s">
        <v>2975</v>
      </c>
      <c r="BJ76" s="120" t="s">
        <v>2975</v>
      </c>
      <c r="BK76" s="120">
        <v>0</v>
      </c>
      <c r="BL76" s="123">
        <v>0</v>
      </c>
      <c r="BM76" s="120">
        <v>1</v>
      </c>
      <c r="BN76" s="123">
        <v>8.333333333333334</v>
      </c>
      <c r="BO76" s="120">
        <v>0</v>
      </c>
      <c r="BP76" s="123">
        <v>0</v>
      </c>
      <c r="BQ76" s="120">
        <v>11</v>
      </c>
      <c r="BR76" s="123">
        <v>91.66666666666667</v>
      </c>
      <c r="BS76" s="120">
        <v>12</v>
      </c>
      <c r="BT76" s="2"/>
      <c r="BU76" s="3"/>
      <c r="BV76" s="3"/>
      <c r="BW76" s="3"/>
      <c r="BX76" s="3"/>
    </row>
    <row r="77" spans="1:76" ht="15">
      <c r="A77" s="64" t="s">
        <v>266</v>
      </c>
      <c r="B77" s="65"/>
      <c r="C77" s="65" t="s">
        <v>64</v>
      </c>
      <c r="D77" s="66">
        <v>164.74855463586306</v>
      </c>
      <c r="E77" s="68"/>
      <c r="F77" s="100" t="s">
        <v>1956</v>
      </c>
      <c r="G77" s="65"/>
      <c r="H77" s="69" t="s">
        <v>266</v>
      </c>
      <c r="I77" s="70"/>
      <c r="J77" s="70"/>
      <c r="K77" s="69" t="s">
        <v>2254</v>
      </c>
      <c r="L77" s="73">
        <v>719.8974709972003</v>
      </c>
      <c r="M77" s="74">
        <v>6795.23388671875</v>
      </c>
      <c r="N77" s="74">
        <v>8676.75</v>
      </c>
      <c r="O77" s="75"/>
      <c r="P77" s="76"/>
      <c r="Q77" s="76"/>
      <c r="R77" s="86"/>
      <c r="S77" s="48">
        <v>1</v>
      </c>
      <c r="T77" s="48">
        <v>4</v>
      </c>
      <c r="U77" s="49">
        <v>18</v>
      </c>
      <c r="V77" s="49">
        <v>0.2</v>
      </c>
      <c r="W77" s="49">
        <v>0</v>
      </c>
      <c r="X77" s="49">
        <v>2.392916</v>
      </c>
      <c r="Y77" s="49">
        <v>0.05</v>
      </c>
      <c r="Z77" s="49">
        <v>0</v>
      </c>
      <c r="AA77" s="71">
        <v>77</v>
      </c>
      <c r="AB77" s="71"/>
      <c r="AC77" s="72"/>
      <c r="AD77" s="78" t="s">
        <v>1249</v>
      </c>
      <c r="AE77" s="78">
        <v>335</v>
      </c>
      <c r="AF77" s="78">
        <v>2838</v>
      </c>
      <c r="AG77" s="78">
        <v>1354</v>
      </c>
      <c r="AH77" s="78">
        <v>565</v>
      </c>
      <c r="AI77" s="78"/>
      <c r="AJ77" s="78" t="s">
        <v>1424</v>
      </c>
      <c r="AK77" s="78" t="s">
        <v>1579</v>
      </c>
      <c r="AL77" s="78"/>
      <c r="AM77" s="78"/>
      <c r="AN77" s="80">
        <v>40529.962118055555</v>
      </c>
      <c r="AO77" s="83" t="s">
        <v>1826</v>
      </c>
      <c r="AP77" s="78" t="b">
        <v>0</v>
      </c>
      <c r="AQ77" s="78" t="b">
        <v>0</v>
      </c>
      <c r="AR77" s="78" t="b">
        <v>1</v>
      </c>
      <c r="AS77" s="78" t="s">
        <v>1115</v>
      </c>
      <c r="AT77" s="78">
        <v>116</v>
      </c>
      <c r="AU77" s="83" t="s">
        <v>1919</v>
      </c>
      <c r="AV77" s="78" t="b">
        <v>0</v>
      </c>
      <c r="AW77" s="78" t="s">
        <v>2000</v>
      </c>
      <c r="AX77" s="83" t="s">
        <v>2075</v>
      </c>
      <c r="AY77" s="78" t="s">
        <v>66</v>
      </c>
      <c r="AZ77" s="78" t="str">
        <f>REPLACE(INDEX(GroupVertices[Group],MATCH(Vertices[[#This Row],[Vertex]],GroupVertices[Vertex],0)),1,1,"")</f>
        <v>10</v>
      </c>
      <c r="BA77" s="48" t="s">
        <v>539</v>
      </c>
      <c r="BB77" s="48" t="s">
        <v>539</v>
      </c>
      <c r="BC77" s="48" t="s">
        <v>586</v>
      </c>
      <c r="BD77" s="48" t="s">
        <v>586</v>
      </c>
      <c r="BE77" s="48"/>
      <c r="BF77" s="48"/>
      <c r="BG77" s="120" t="s">
        <v>2883</v>
      </c>
      <c r="BH77" s="120" t="s">
        <v>2883</v>
      </c>
      <c r="BI77" s="120" t="s">
        <v>2976</v>
      </c>
      <c r="BJ77" s="120" t="s">
        <v>2976</v>
      </c>
      <c r="BK77" s="120">
        <v>4</v>
      </c>
      <c r="BL77" s="123">
        <v>10.526315789473685</v>
      </c>
      <c r="BM77" s="120">
        <v>0</v>
      </c>
      <c r="BN77" s="123">
        <v>0</v>
      </c>
      <c r="BO77" s="120">
        <v>0</v>
      </c>
      <c r="BP77" s="123">
        <v>0</v>
      </c>
      <c r="BQ77" s="120">
        <v>34</v>
      </c>
      <c r="BR77" s="123">
        <v>89.47368421052632</v>
      </c>
      <c r="BS77" s="120">
        <v>38</v>
      </c>
      <c r="BT77" s="2"/>
      <c r="BU77" s="3"/>
      <c r="BV77" s="3"/>
      <c r="BW77" s="3"/>
      <c r="BX77" s="3"/>
    </row>
    <row r="78" spans="1:76" ht="15">
      <c r="A78" s="64" t="s">
        <v>355</v>
      </c>
      <c r="B78" s="65"/>
      <c r="C78" s="65" t="s">
        <v>64</v>
      </c>
      <c r="D78" s="66">
        <v>165.69736810148717</v>
      </c>
      <c r="E78" s="68"/>
      <c r="F78" s="100" t="s">
        <v>1957</v>
      </c>
      <c r="G78" s="65"/>
      <c r="H78" s="69" t="s">
        <v>355</v>
      </c>
      <c r="I78" s="70"/>
      <c r="J78" s="70"/>
      <c r="K78" s="69" t="s">
        <v>2255</v>
      </c>
      <c r="L78" s="73">
        <v>1</v>
      </c>
      <c r="M78" s="74">
        <v>7406.66650390625</v>
      </c>
      <c r="N78" s="74">
        <v>8907.49609375</v>
      </c>
      <c r="O78" s="75"/>
      <c r="P78" s="76"/>
      <c r="Q78" s="76"/>
      <c r="R78" s="86"/>
      <c r="S78" s="48">
        <v>1</v>
      </c>
      <c r="T78" s="48">
        <v>0</v>
      </c>
      <c r="U78" s="49">
        <v>0</v>
      </c>
      <c r="V78" s="49">
        <v>0.111111</v>
      </c>
      <c r="W78" s="49">
        <v>0</v>
      </c>
      <c r="X78" s="49">
        <v>0.556795</v>
      </c>
      <c r="Y78" s="49">
        <v>0</v>
      </c>
      <c r="Z78" s="49">
        <v>0</v>
      </c>
      <c r="AA78" s="71">
        <v>78</v>
      </c>
      <c r="AB78" s="71"/>
      <c r="AC78" s="72"/>
      <c r="AD78" s="78" t="s">
        <v>1250</v>
      </c>
      <c r="AE78" s="78">
        <v>678</v>
      </c>
      <c r="AF78" s="78">
        <v>3817</v>
      </c>
      <c r="AG78" s="78">
        <v>4809</v>
      </c>
      <c r="AH78" s="78">
        <v>4406</v>
      </c>
      <c r="AI78" s="78"/>
      <c r="AJ78" s="78" t="s">
        <v>1425</v>
      </c>
      <c r="AK78" s="78" t="s">
        <v>1535</v>
      </c>
      <c r="AL78" s="78"/>
      <c r="AM78" s="78"/>
      <c r="AN78" s="80">
        <v>40182.379224537035</v>
      </c>
      <c r="AO78" s="83" t="s">
        <v>1827</v>
      </c>
      <c r="AP78" s="78" t="b">
        <v>0</v>
      </c>
      <c r="AQ78" s="78" t="b">
        <v>0</v>
      </c>
      <c r="AR78" s="78" t="b">
        <v>0</v>
      </c>
      <c r="AS78" s="78" t="s">
        <v>1115</v>
      </c>
      <c r="AT78" s="78">
        <v>134</v>
      </c>
      <c r="AU78" s="83" t="s">
        <v>1924</v>
      </c>
      <c r="AV78" s="78" t="b">
        <v>0</v>
      </c>
      <c r="AW78" s="78" t="s">
        <v>2000</v>
      </c>
      <c r="AX78" s="83" t="s">
        <v>2076</v>
      </c>
      <c r="AY78" s="78" t="s">
        <v>65</v>
      </c>
      <c r="AZ78" s="78" t="str">
        <f>REPLACE(INDEX(GroupVertices[Group],MATCH(Vertices[[#This Row],[Vertex]],GroupVertices[Vertex],0)),1,1,"")</f>
        <v>10</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356</v>
      </c>
      <c r="B79" s="65"/>
      <c r="C79" s="65" t="s">
        <v>64</v>
      </c>
      <c r="D79" s="66">
        <v>165.510319073024</v>
      </c>
      <c r="E79" s="68"/>
      <c r="F79" s="100" t="s">
        <v>1958</v>
      </c>
      <c r="G79" s="65"/>
      <c r="H79" s="69" t="s">
        <v>356</v>
      </c>
      <c r="I79" s="70"/>
      <c r="J79" s="70"/>
      <c r="K79" s="69" t="s">
        <v>2256</v>
      </c>
      <c r="L79" s="73">
        <v>1</v>
      </c>
      <c r="M79" s="74">
        <v>6727.0439453125</v>
      </c>
      <c r="N79" s="74">
        <v>9646.09375</v>
      </c>
      <c r="O79" s="75"/>
      <c r="P79" s="76"/>
      <c r="Q79" s="76"/>
      <c r="R79" s="86"/>
      <c r="S79" s="48">
        <v>1</v>
      </c>
      <c r="T79" s="48">
        <v>0</v>
      </c>
      <c r="U79" s="49">
        <v>0</v>
      </c>
      <c r="V79" s="49">
        <v>0.111111</v>
      </c>
      <c r="W79" s="49">
        <v>0</v>
      </c>
      <c r="X79" s="49">
        <v>0.556795</v>
      </c>
      <c r="Y79" s="49">
        <v>0</v>
      </c>
      <c r="Z79" s="49">
        <v>0</v>
      </c>
      <c r="AA79" s="71">
        <v>79</v>
      </c>
      <c r="AB79" s="71"/>
      <c r="AC79" s="72"/>
      <c r="AD79" s="78" t="s">
        <v>1251</v>
      </c>
      <c r="AE79" s="78">
        <v>200</v>
      </c>
      <c r="AF79" s="78">
        <v>3624</v>
      </c>
      <c r="AG79" s="78">
        <v>1887</v>
      </c>
      <c r="AH79" s="78">
        <v>668</v>
      </c>
      <c r="AI79" s="78"/>
      <c r="AJ79" s="78" t="s">
        <v>1426</v>
      </c>
      <c r="AK79" s="78" t="s">
        <v>1580</v>
      </c>
      <c r="AL79" s="83" t="s">
        <v>1690</v>
      </c>
      <c r="AM79" s="78"/>
      <c r="AN79" s="80">
        <v>40675.96730324074</v>
      </c>
      <c r="AO79" s="83" t="s">
        <v>1828</v>
      </c>
      <c r="AP79" s="78" t="b">
        <v>0</v>
      </c>
      <c r="AQ79" s="78" t="b">
        <v>0</v>
      </c>
      <c r="AR79" s="78" t="b">
        <v>1</v>
      </c>
      <c r="AS79" s="78" t="s">
        <v>1115</v>
      </c>
      <c r="AT79" s="78">
        <v>26</v>
      </c>
      <c r="AU79" s="83" t="s">
        <v>1925</v>
      </c>
      <c r="AV79" s="78" t="b">
        <v>0</v>
      </c>
      <c r="AW79" s="78" t="s">
        <v>2000</v>
      </c>
      <c r="AX79" s="83" t="s">
        <v>2077</v>
      </c>
      <c r="AY79" s="78" t="s">
        <v>65</v>
      </c>
      <c r="AZ79" s="78" t="str">
        <f>REPLACE(INDEX(GroupVertices[Group],MATCH(Vertices[[#This Row],[Vertex]],GroupVertices[Vertex],0)),1,1,"")</f>
        <v>10</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357</v>
      </c>
      <c r="B80" s="65"/>
      <c r="C80" s="65" t="s">
        <v>64</v>
      </c>
      <c r="D80" s="66">
        <v>162.17251153920438</v>
      </c>
      <c r="E80" s="68"/>
      <c r="F80" s="100" t="s">
        <v>1959</v>
      </c>
      <c r="G80" s="65"/>
      <c r="H80" s="69" t="s">
        <v>357</v>
      </c>
      <c r="I80" s="70"/>
      <c r="J80" s="70"/>
      <c r="K80" s="69" t="s">
        <v>2257</v>
      </c>
      <c r="L80" s="73">
        <v>1</v>
      </c>
      <c r="M80" s="74">
        <v>7111.1708984375</v>
      </c>
      <c r="N80" s="74">
        <v>7799.22021484375</v>
      </c>
      <c r="O80" s="75"/>
      <c r="P80" s="76"/>
      <c r="Q80" s="76"/>
      <c r="R80" s="86"/>
      <c r="S80" s="48">
        <v>1</v>
      </c>
      <c r="T80" s="48">
        <v>0</v>
      </c>
      <c r="U80" s="49">
        <v>0</v>
      </c>
      <c r="V80" s="49">
        <v>0.111111</v>
      </c>
      <c r="W80" s="49">
        <v>0</v>
      </c>
      <c r="X80" s="49">
        <v>0.556795</v>
      </c>
      <c r="Y80" s="49">
        <v>0</v>
      </c>
      <c r="Z80" s="49">
        <v>0</v>
      </c>
      <c r="AA80" s="71">
        <v>80</v>
      </c>
      <c r="AB80" s="71"/>
      <c r="AC80" s="72"/>
      <c r="AD80" s="78" t="s">
        <v>1252</v>
      </c>
      <c r="AE80" s="78">
        <v>58</v>
      </c>
      <c r="AF80" s="78">
        <v>180</v>
      </c>
      <c r="AG80" s="78">
        <v>306</v>
      </c>
      <c r="AH80" s="78">
        <v>51</v>
      </c>
      <c r="AI80" s="78">
        <v>-25200</v>
      </c>
      <c r="AJ80" s="78" t="s">
        <v>1427</v>
      </c>
      <c r="AK80" s="78" t="s">
        <v>1581</v>
      </c>
      <c r="AL80" s="83" t="s">
        <v>1691</v>
      </c>
      <c r="AM80" s="78" t="s">
        <v>1758</v>
      </c>
      <c r="AN80" s="80">
        <v>40428.19278935185</v>
      </c>
      <c r="AO80" s="78"/>
      <c r="AP80" s="78" t="b">
        <v>0</v>
      </c>
      <c r="AQ80" s="78" t="b">
        <v>0</v>
      </c>
      <c r="AR80" s="78" t="b">
        <v>1</v>
      </c>
      <c r="AS80" s="78" t="s">
        <v>1115</v>
      </c>
      <c r="AT80" s="78">
        <v>5</v>
      </c>
      <c r="AU80" s="83" t="s">
        <v>1913</v>
      </c>
      <c r="AV80" s="78" t="b">
        <v>0</v>
      </c>
      <c r="AW80" s="78" t="s">
        <v>2000</v>
      </c>
      <c r="AX80" s="83" t="s">
        <v>2078</v>
      </c>
      <c r="AY80" s="78" t="s">
        <v>65</v>
      </c>
      <c r="AZ80" s="78" t="str">
        <f>REPLACE(INDEX(GroupVertices[Group],MATCH(Vertices[[#This Row],[Vertex]],GroupVertices[Vertex],0)),1,1,"")</f>
        <v>10</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267</v>
      </c>
      <c r="B81" s="65"/>
      <c r="C81" s="65" t="s">
        <v>64</v>
      </c>
      <c r="D81" s="66">
        <v>187.08395313307759</v>
      </c>
      <c r="E81" s="68"/>
      <c r="F81" s="100" t="s">
        <v>1960</v>
      </c>
      <c r="G81" s="65"/>
      <c r="H81" s="69" t="s">
        <v>267</v>
      </c>
      <c r="I81" s="70"/>
      <c r="J81" s="70"/>
      <c r="K81" s="69" t="s">
        <v>2258</v>
      </c>
      <c r="L81" s="73">
        <v>1</v>
      </c>
      <c r="M81" s="74">
        <v>2348.69287109375</v>
      </c>
      <c r="N81" s="74">
        <v>5774.21240234375</v>
      </c>
      <c r="O81" s="75"/>
      <c r="P81" s="76"/>
      <c r="Q81" s="76"/>
      <c r="R81" s="86"/>
      <c r="S81" s="48">
        <v>1</v>
      </c>
      <c r="T81" s="48">
        <v>1</v>
      </c>
      <c r="U81" s="49">
        <v>0</v>
      </c>
      <c r="V81" s="49">
        <v>0</v>
      </c>
      <c r="W81" s="49">
        <v>0</v>
      </c>
      <c r="X81" s="49">
        <v>0.999997</v>
      </c>
      <c r="Y81" s="49">
        <v>0</v>
      </c>
      <c r="Z81" s="49" t="s">
        <v>3310</v>
      </c>
      <c r="AA81" s="71">
        <v>81</v>
      </c>
      <c r="AB81" s="71"/>
      <c r="AC81" s="72"/>
      <c r="AD81" s="78" t="s">
        <v>1253</v>
      </c>
      <c r="AE81" s="78">
        <v>818</v>
      </c>
      <c r="AF81" s="78">
        <v>25884</v>
      </c>
      <c r="AG81" s="78">
        <v>138507</v>
      </c>
      <c r="AH81" s="78">
        <v>1382</v>
      </c>
      <c r="AI81" s="78"/>
      <c r="AJ81" s="78" t="s">
        <v>1428</v>
      </c>
      <c r="AK81" s="78" t="s">
        <v>1582</v>
      </c>
      <c r="AL81" s="83" t="s">
        <v>1692</v>
      </c>
      <c r="AM81" s="78"/>
      <c r="AN81" s="80">
        <v>39471.99056712963</v>
      </c>
      <c r="AO81" s="83" t="s">
        <v>1829</v>
      </c>
      <c r="AP81" s="78" t="b">
        <v>0</v>
      </c>
      <c r="AQ81" s="78" t="b">
        <v>0</v>
      </c>
      <c r="AR81" s="78" t="b">
        <v>1</v>
      </c>
      <c r="AS81" s="78" t="s">
        <v>1115</v>
      </c>
      <c r="AT81" s="78">
        <v>425</v>
      </c>
      <c r="AU81" s="83" t="s">
        <v>1923</v>
      </c>
      <c r="AV81" s="78" t="b">
        <v>1</v>
      </c>
      <c r="AW81" s="78" t="s">
        <v>2000</v>
      </c>
      <c r="AX81" s="83" t="s">
        <v>2079</v>
      </c>
      <c r="AY81" s="78" t="s">
        <v>66</v>
      </c>
      <c r="AZ81" s="78" t="str">
        <f>REPLACE(INDEX(GroupVertices[Group],MATCH(Vertices[[#This Row],[Vertex]],GroupVertices[Vertex],0)),1,1,"")</f>
        <v>1</v>
      </c>
      <c r="BA81" s="48" t="s">
        <v>540</v>
      </c>
      <c r="BB81" s="48" t="s">
        <v>540</v>
      </c>
      <c r="BC81" s="48" t="s">
        <v>587</v>
      </c>
      <c r="BD81" s="48" t="s">
        <v>587</v>
      </c>
      <c r="BE81" s="48"/>
      <c r="BF81" s="48"/>
      <c r="BG81" s="120" t="s">
        <v>2882</v>
      </c>
      <c r="BH81" s="120" t="s">
        <v>2882</v>
      </c>
      <c r="BI81" s="120" t="s">
        <v>2975</v>
      </c>
      <c r="BJ81" s="120" t="s">
        <v>2975</v>
      </c>
      <c r="BK81" s="120">
        <v>0</v>
      </c>
      <c r="BL81" s="123">
        <v>0</v>
      </c>
      <c r="BM81" s="120">
        <v>1</v>
      </c>
      <c r="BN81" s="123">
        <v>8.333333333333334</v>
      </c>
      <c r="BO81" s="120">
        <v>0</v>
      </c>
      <c r="BP81" s="123">
        <v>0</v>
      </c>
      <c r="BQ81" s="120">
        <v>11</v>
      </c>
      <c r="BR81" s="123">
        <v>91.66666666666667</v>
      </c>
      <c r="BS81" s="120">
        <v>12</v>
      </c>
      <c r="BT81" s="2"/>
      <c r="BU81" s="3"/>
      <c r="BV81" s="3"/>
      <c r="BW81" s="3"/>
      <c r="BX81" s="3"/>
    </row>
    <row r="82" spans="1:76" ht="15">
      <c r="A82" s="64" t="s">
        <v>358</v>
      </c>
      <c r="B82" s="65"/>
      <c r="C82" s="65" t="s">
        <v>64</v>
      </c>
      <c r="D82" s="66">
        <v>162.3576222357664</v>
      </c>
      <c r="E82" s="68"/>
      <c r="F82" s="100" t="s">
        <v>1961</v>
      </c>
      <c r="G82" s="65"/>
      <c r="H82" s="69" t="s">
        <v>358</v>
      </c>
      <c r="I82" s="70"/>
      <c r="J82" s="70"/>
      <c r="K82" s="69" t="s">
        <v>2259</v>
      </c>
      <c r="L82" s="73">
        <v>1</v>
      </c>
      <c r="M82" s="74">
        <v>6165.72509765625</v>
      </c>
      <c r="N82" s="74">
        <v>8736.708984375</v>
      </c>
      <c r="O82" s="75"/>
      <c r="P82" s="76"/>
      <c r="Q82" s="76"/>
      <c r="R82" s="86"/>
      <c r="S82" s="48">
        <v>2</v>
      </c>
      <c r="T82" s="48">
        <v>0</v>
      </c>
      <c r="U82" s="49">
        <v>0</v>
      </c>
      <c r="V82" s="49">
        <v>0.125</v>
      </c>
      <c r="W82" s="49">
        <v>0</v>
      </c>
      <c r="X82" s="49">
        <v>0.96834</v>
      </c>
      <c r="Y82" s="49">
        <v>0.5</v>
      </c>
      <c r="Z82" s="49">
        <v>0</v>
      </c>
      <c r="AA82" s="71">
        <v>82</v>
      </c>
      <c r="AB82" s="71"/>
      <c r="AC82" s="72"/>
      <c r="AD82" s="78" t="s">
        <v>1254</v>
      </c>
      <c r="AE82" s="78">
        <v>115</v>
      </c>
      <c r="AF82" s="78">
        <v>371</v>
      </c>
      <c r="AG82" s="78">
        <v>662</v>
      </c>
      <c r="AH82" s="78">
        <v>75</v>
      </c>
      <c r="AI82" s="78">
        <v>-28800</v>
      </c>
      <c r="AJ82" s="78" t="s">
        <v>1429</v>
      </c>
      <c r="AK82" s="78" t="s">
        <v>1579</v>
      </c>
      <c r="AL82" s="83" t="s">
        <v>1693</v>
      </c>
      <c r="AM82" s="78" t="s">
        <v>1758</v>
      </c>
      <c r="AN82" s="80">
        <v>40077.880011574074</v>
      </c>
      <c r="AO82" s="83" t="s">
        <v>1830</v>
      </c>
      <c r="AP82" s="78" t="b">
        <v>0</v>
      </c>
      <c r="AQ82" s="78" t="b">
        <v>0</v>
      </c>
      <c r="AR82" s="78" t="b">
        <v>0</v>
      </c>
      <c r="AS82" s="78" t="s">
        <v>1115</v>
      </c>
      <c r="AT82" s="78">
        <v>25</v>
      </c>
      <c r="AU82" s="83" t="s">
        <v>1926</v>
      </c>
      <c r="AV82" s="78" t="b">
        <v>0</v>
      </c>
      <c r="AW82" s="78" t="s">
        <v>2000</v>
      </c>
      <c r="AX82" s="83" t="s">
        <v>2080</v>
      </c>
      <c r="AY82" s="78" t="s">
        <v>65</v>
      </c>
      <c r="AZ82" s="78" t="str">
        <f>REPLACE(INDEX(GroupVertices[Group],MATCH(Vertices[[#This Row],[Vertex]],GroupVertices[Vertex],0)),1,1,"")</f>
        <v>10</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268</v>
      </c>
      <c r="B83" s="65"/>
      <c r="C83" s="65" t="s">
        <v>64</v>
      </c>
      <c r="D83" s="66">
        <v>162.35956056766756</v>
      </c>
      <c r="E83" s="68"/>
      <c r="F83" s="100" t="s">
        <v>709</v>
      </c>
      <c r="G83" s="65"/>
      <c r="H83" s="69" t="s">
        <v>268</v>
      </c>
      <c r="I83" s="70"/>
      <c r="J83" s="70"/>
      <c r="K83" s="69" t="s">
        <v>2260</v>
      </c>
      <c r="L83" s="73">
        <v>1</v>
      </c>
      <c r="M83" s="74">
        <v>6310.5263671875</v>
      </c>
      <c r="N83" s="74">
        <v>8110.5771484375</v>
      </c>
      <c r="O83" s="75"/>
      <c r="P83" s="76"/>
      <c r="Q83" s="76"/>
      <c r="R83" s="86"/>
      <c r="S83" s="48">
        <v>0</v>
      </c>
      <c r="T83" s="48">
        <v>2</v>
      </c>
      <c r="U83" s="49">
        <v>0</v>
      </c>
      <c r="V83" s="49">
        <v>0.125</v>
      </c>
      <c r="W83" s="49">
        <v>0</v>
      </c>
      <c r="X83" s="49">
        <v>0.96834</v>
      </c>
      <c r="Y83" s="49">
        <v>0.5</v>
      </c>
      <c r="Z83" s="49">
        <v>0</v>
      </c>
      <c r="AA83" s="71">
        <v>83</v>
      </c>
      <c r="AB83" s="71"/>
      <c r="AC83" s="72"/>
      <c r="AD83" s="78" t="s">
        <v>1255</v>
      </c>
      <c r="AE83" s="78">
        <v>1021</v>
      </c>
      <c r="AF83" s="78">
        <v>373</v>
      </c>
      <c r="AG83" s="78">
        <v>1153</v>
      </c>
      <c r="AH83" s="78">
        <v>23</v>
      </c>
      <c r="AI83" s="78"/>
      <c r="AJ83" s="78"/>
      <c r="AK83" s="78" t="s">
        <v>1549</v>
      </c>
      <c r="AL83" s="78"/>
      <c r="AM83" s="78"/>
      <c r="AN83" s="80">
        <v>40198.78271990741</v>
      </c>
      <c r="AO83" s="78"/>
      <c r="AP83" s="78" t="b">
        <v>1</v>
      </c>
      <c r="AQ83" s="78" t="b">
        <v>0</v>
      </c>
      <c r="AR83" s="78" t="b">
        <v>0</v>
      </c>
      <c r="AS83" s="78" t="s">
        <v>1115</v>
      </c>
      <c r="AT83" s="78">
        <v>12</v>
      </c>
      <c r="AU83" s="83" t="s">
        <v>1913</v>
      </c>
      <c r="AV83" s="78" t="b">
        <v>0</v>
      </c>
      <c r="AW83" s="78" t="s">
        <v>2000</v>
      </c>
      <c r="AX83" s="83" t="s">
        <v>2081</v>
      </c>
      <c r="AY83" s="78" t="s">
        <v>66</v>
      </c>
      <c r="AZ83" s="78" t="str">
        <f>REPLACE(INDEX(GroupVertices[Group],MATCH(Vertices[[#This Row],[Vertex]],GroupVertices[Vertex],0)),1,1,"")</f>
        <v>10</v>
      </c>
      <c r="BA83" s="48"/>
      <c r="BB83" s="48"/>
      <c r="BC83" s="48"/>
      <c r="BD83" s="48"/>
      <c r="BE83" s="48"/>
      <c r="BF83" s="48"/>
      <c r="BG83" s="120" t="s">
        <v>2884</v>
      </c>
      <c r="BH83" s="120" t="s">
        <v>2884</v>
      </c>
      <c r="BI83" s="120" t="s">
        <v>2977</v>
      </c>
      <c r="BJ83" s="120" t="s">
        <v>2977</v>
      </c>
      <c r="BK83" s="120">
        <v>2</v>
      </c>
      <c r="BL83" s="123">
        <v>9.523809523809524</v>
      </c>
      <c r="BM83" s="120">
        <v>0</v>
      </c>
      <c r="BN83" s="123">
        <v>0</v>
      </c>
      <c r="BO83" s="120">
        <v>0</v>
      </c>
      <c r="BP83" s="123">
        <v>0</v>
      </c>
      <c r="BQ83" s="120">
        <v>19</v>
      </c>
      <c r="BR83" s="123">
        <v>90.47619047619048</v>
      </c>
      <c r="BS83" s="120">
        <v>21</v>
      </c>
      <c r="BT83" s="2"/>
      <c r="BU83" s="3"/>
      <c r="BV83" s="3"/>
      <c r="BW83" s="3"/>
      <c r="BX83" s="3"/>
    </row>
    <row r="84" spans="1:76" ht="15">
      <c r="A84" s="64" t="s">
        <v>269</v>
      </c>
      <c r="B84" s="65"/>
      <c r="C84" s="65" t="s">
        <v>64</v>
      </c>
      <c r="D84" s="66">
        <v>162.00581499570353</v>
      </c>
      <c r="E84" s="68"/>
      <c r="F84" s="100" t="s">
        <v>710</v>
      </c>
      <c r="G84" s="65"/>
      <c r="H84" s="69" t="s">
        <v>269</v>
      </c>
      <c r="I84" s="70"/>
      <c r="J84" s="70"/>
      <c r="K84" s="69" t="s">
        <v>2261</v>
      </c>
      <c r="L84" s="73">
        <v>40.93874838873335</v>
      </c>
      <c r="M84" s="74">
        <v>9370.0830078125</v>
      </c>
      <c r="N84" s="74">
        <v>6924.01318359375</v>
      </c>
      <c r="O84" s="75"/>
      <c r="P84" s="76"/>
      <c r="Q84" s="76"/>
      <c r="R84" s="86"/>
      <c r="S84" s="48">
        <v>1</v>
      </c>
      <c r="T84" s="48">
        <v>2</v>
      </c>
      <c r="U84" s="49">
        <v>1</v>
      </c>
      <c r="V84" s="49">
        <v>0.333333</v>
      </c>
      <c r="W84" s="49">
        <v>0</v>
      </c>
      <c r="X84" s="49">
        <v>1.180847</v>
      </c>
      <c r="Y84" s="49">
        <v>0.3333333333333333</v>
      </c>
      <c r="Z84" s="49">
        <v>0</v>
      </c>
      <c r="AA84" s="71">
        <v>84</v>
      </c>
      <c r="AB84" s="71"/>
      <c r="AC84" s="72"/>
      <c r="AD84" s="78" t="s">
        <v>1256</v>
      </c>
      <c r="AE84" s="78">
        <v>28</v>
      </c>
      <c r="AF84" s="78">
        <v>8</v>
      </c>
      <c r="AG84" s="78">
        <v>438</v>
      </c>
      <c r="AH84" s="78">
        <v>1422</v>
      </c>
      <c r="AI84" s="78"/>
      <c r="AJ84" s="78"/>
      <c r="AK84" s="78" t="s">
        <v>1583</v>
      </c>
      <c r="AL84" s="78"/>
      <c r="AM84" s="78"/>
      <c r="AN84" s="80">
        <v>42756.841516203705</v>
      </c>
      <c r="AO84" s="78"/>
      <c r="AP84" s="78" t="b">
        <v>1</v>
      </c>
      <c r="AQ84" s="78" t="b">
        <v>1</v>
      </c>
      <c r="AR84" s="78" t="b">
        <v>0</v>
      </c>
      <c r="AS84" s="78" t="s">
        <v>1115</v>
      </c>
      <c r="AT84" s="78">
        <v>0</v>
      </c>
      <c r="AU84" s="78"/>
      <c r="AV84" s="78" t="b">
        <v>0</v>
      </c>
      <c r="AW84" s="78" t="s">
        <v>2000</v>
      </c>
      <c r="AX84" s="83" t="s">
        <v>2082</v>
      </c>
      <c r="AY84" s="78" t="s">
        <v>66</v>
      </c>
      <c r="AZ84" s="78" t="str">
        <f>REPLACE(INDEX(GroupVertices[Group],MATCH(Vertices[[#This Row],[Vertex]],GroupVertices[Vertex],0)),1,1,"")</f>
        <v>13</v>
      </c>
      <c r="BA84" s="48"/>
      <c r="BB84" s="48"/>
      <c r="BC84" s="48"/>
      <c r="BD84" s="48"/>
      <c r="BE84" s="48"/>
      <c r="BF84" s="48"/>
      <c r="BG84" s="120" t="s">
        <v>2611</v>
      </c>
      <c r="BH84" s="120" t="s">
        <v>2611</v>
      </c>
      <c r="BI84" s="120" t="s">
        <v>2729</v>
      </c>
      <c r="BJ84" s="120" t="s">
        <v>2729</v>
      </c>
      <c r="BK84" s="120">
        <v>3</v>
      </c>
      <c r="BL84" s="123">
        <v>14.285714285714286</v>
      </c>
      <c r="BM84" s="120">
        <v>0</v>
      </c>
      <c r="BN84" s="123">
        <v>0</v>
      </c>
      <c r="BO84" s="120">
        <v>0</v>
      </c>
      <c r="BP84" s="123">
        <v>0</v>
      </c>
      <c r="BQ84" s="120">
        <v>18</v>
      </c>
      <c r="BR84" s="123">
        <v>85.71428571428571</v>
      </c>
      <c r="BS84" s="120">
        <v>21</v>
      </c>
      <c r="BT84" s="2"/>
      <c r="BU84" s="3"/>
      <c r="BV84" s="3"/>
      <c r="BW84" s="3"/>
      <c r="BX84" s="3"/>
    </row>
    <row r="85" spans="1:76" ht="15">
      <c r="A85" s="64" t="s">
        <v>359</v>
      </c>
      <c r="B85" s="65"/>
      <c r="C85" s="65" t="s">
        <v>64</v>
      </c>
      <c r="D85" s="66">
        <v>183.258655126113</v>
      </c>
      <c r="E85" s="68"/>
      <c r="F85" s="100" t="s">
        <v>1962</v>
      </c>
      <c r="G85" s="65"/>
      <c r="H85" s="69" t="s">
        <v>359</v>
      </c>
      <c r="I85" s="70"/>
      <c r="J85" s="70"/>
      <c r="K85" s="69" t="s">
        <v>2262</v>
      </c>
      <c r="L85" s="73">
        <v>1</v>
      </c>
      <c r="M85" s="74">
        <v>8936.0791015625</v>
      </c>
      <c r="N85" s="74">
        <v>6401.712890625</v>
      </c>
      <c r="O85" s="75"/>
      <c r="P85" s="76"/>
      <c r="Q85" s="76"/>
      <c r="R85" s="86"/>
      <c r="S85" s="48">
        <v>2</v>
      </c>
      <c r="T85" s="48">
        <v>0</v>
      </c>
      <c r="U85" s="49">
        <v>0</v>
      </c>
      <c r="V85" s="49">
        <v>0.25</v>
      </c>
      <c r="W85" s="49">
        <v>0</v>
      </c>
      <c r="X85" s="49">
        <v>0.819146</v>
      </c>
      <c r="Y85" s="49">
        <v>0.5</v>
      </c>
      <c r="Z85" s="49">
        <v>0</v>
      </c>
      <c r="AA85" s="71">
        <v>85</v>
      </c>
      <c r="AB85" s="71"/>
      <c r="AC85" s="72"/>
      <c r="AD85" s="78" t="s">
        <v>1257</v>
      </c>
      <c r="AE85" s="78">
        <v>17679</v>
      </c>
      <c r="AF85" s="78">
        <v>21937</v>
      </c>
      <c r="AG85" s="78">
        <v>5562</v>
      </c>
      <c r="AH85" s="78">
        <v>716</v>
      </c>
      <c r="AI85" s="78"/>
      <c r="AJ85" s="78" t="s">
        <v>1430</v>
      </c>
      <c r="AK85" s="78" t="s">
        <v>1584</v>
      </c>
      <c r="AL85" s="83" t="s">
        <v>1694</v>
      </c>
      <c r="AM85" s="78"/>
      <c r="AN85" s="80">
        <v>40920.68518518518</v>
      </c>
      <c r="AO85" s="83" t="s">
        <v>1831</v>
      </c>
      <c r="AP85" s="78" t="b">
        <v>1</v>
      </c>
      <c r="AQ85" s="78" t="b">
        <v>0</v>
      </c>
      <c r="AR85" s="78" t="b">
        <v>1</v>
      </c>
      <c r="AS85" s="78" t="s">
        <v>1115</v>
      </c>
      <c r="AT85" s="78">
        <v>648</v>
      </c>
      <c r="AU85" s="83" t="s">
        <v>1913</v>
      </c>
      <c r="AV85" s="78" t="b">
        <v>1</v>
      </c>
      <c r="AW85" s="78" t="s">
        <v>2000</v>
      </c>
      <c r="AX85" s="83" t="s">
        <v>2083</v>
      </c>
      <c r="AY85" s="78" t="s">
        <v>65</v>
      </c>
      <c r="AZ85" s="78" t="str">
        <f>REPLACE(INDEX(GroupVertices[Group],MATCH(Vertices[[#This Row],[Vertex]],GroupVertices[Vertex],0)),1,1,"")</f>
        <v>13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270</v>
      </c>
      <c r="B86" s="65"/>
      <c r="C86" s="65" t="s">
        <v>64</v>
      </c>
      <c r="D86" s="66">
        <v>162.24422981954777</v>
      </c>
      <c r="E86" s="68"/>
      <c r="F86" s="100" t="s">
        <v>711</v>
      </c>
      <c r="G86" s="65"/>
      <c r="H86" s="69" t="s">
        <v>270</v>
      </c>
      <c r="I86" s="70"/>
      <c r="J86" s="70"/>
      <c r="K86" s="69" t="s">
        <v>2263</v>
      </c>
      <c r="L86" s="73">
        <v>40.93874838873335</v>
      </c>
      <c r="M86" s="74">
        <v>8719.076171875</v>
      </c>
      <c r="N86" s="74">
        <v>6140.5625</v>
      </c>
      <c r="O86" s="75"/>
      <c r="P86" s="76"/>
      <c r="Q86" s="76"/>
      <c r="R86" s="86"/>
      <c r="S86" s="48">
        <v>0</v>
      </c>
      <c r="T86" s="48">
        <v>3</v>
      </c>
      <c r="U86" s="49">
        <v>1</v>
      </c>
      <c r="V86" s="49">
        <v>0.333333</v>
      </c>
      <c r="W86" s="49">
        <v>0</v>
      </c>
      <c r="X86" s="49">
        <v>1.180847</v>
      </c>
      <c r="Y86" s="49">
        <v>0.3333333333333333</v>
      </c>
      <c r="Z86" s="49">
        <v>0</v>
      </c>
      <c r="AA86" s="71">
        <v>86</v>
      </c>
      <c r="AB86" s="71"/>
      <c r="AC86" s="72"/>
      <c r="AD86" s="78" t="s">
        <v>1258</v>
      </c>
      <c r="AE86" s="78">
        <v>71</v>
      </c>
      <c r="AF86" s="78">
        <v>254</v>
      </c>
      <c r="AG86" s="78">
        <v>35588</v>
      </c>
      <c r="AH86" s="78">
        <v>26824</v>
      </c>
      <c r="AI86" s="78"/>
      <c r="AJ86" s="78" t="s">
        <v>1431</v>
      </c>
      <c r="AK86" s="78" t="s">
        <v>1585</v>
      </c>
      <c r="AL86" s="78"/>
      <c r="AM86" s="78"/>
      <c r="AN86" s="80">
        <v>43378.98837962963</v>
      </c>
      <c r="AO86" s="78"/>
      <c r="AP86" s="78" t="b">
        <v>1</v>
      </c>
      <c r="AQ86" s="78" t="b">
        <v>0</v>
      </c>
      <c r="AR86" s="78" t="b">
        <v>0</v>
      </c>
      <c r="AS86" s="78" t="s">
        <v>1115</v>
      </c>
      <c r="AT86" s="78">
        <v>1</v>
      </c>
      <c r="AU86" s="78"/>
      <c r="AV86" s="78" t="b">
        <v>0</v>
      </c>
      <c r="AW86" s="78" t="s">
        <v>2000</v>
      </c>
      <c r="AX86" s="83" t="s">
        <v>2084</v>
      </c>
      <c r="AY86" s="78" t="s">
        <v>66</v>
      </c>
      <c r="AZ86" s="78" t="str">
        <f>REPLACE(INDEX(GroupVertices[Group],MATCH(Vertices[[#This Row],[Vertex]],GroupVertices[Vertex],0)),1,1,"")</f>
        <v>13</v>
      </c>
      <c r="BA86" s="48"/>
      <c r="BB86" s="48"/>
      <c r="BC86" s="48"/>
      <c r="BD86" s="48"/>
      <c r="BE86" s="48"/>
      <c r="BF86" s="48"/>
      <c r="BG86" s="120" t="s">
        <v>2885</v>
      </c>
      <c r="BH86" s="120" t="s">
        <v>2885</v>
      </c>
      <c r="BI86" s="120" t="s">
        <v>2978</v>
      </c>
      <c r="BJ86" s="120" t="s">
        <v>2978</v>
      </c>
      <c r="BK86" s="120">
        <v>2</v>
      </c>
      <c r="BL86" s="123">
        <v>10</v>
      </c>
      <c r="BM86" s="120">
        <v>0</v>
      </c>
      <c r="BN86" s="123">
        <v>0</v>
      </c>
      <c r="BO86" s="120">
        <v>0</v>
      </c>
      <c r="BP86" s="123">
        <v>0</v>
      </c>
      <c r="BQ86" s="120">
        <v>18</v>
      </c>
      <c r="BR86" s="123">
        <v>90</v>
      </c>
      <c r="BS86" s="120">
        <v>20</v>
      </c>
      <c r="BT86" s="2"/>
      <c r="BU86" s="3"/>
      <c r="BV86" s="3"/>
      <c r="BW86" s="3"/>
      <c r="BX86" s="3"/>
    </row>
    <row r="87" spans="1:76" ht="15">
      <c r="A87" s="64" t="s">
        <v>360</v>
      </c>
      <c r="B87" s="65"/>
      <c r="C87" s="65" t="s">
        <v>64</v>
      </c>
      <c r="D87" s="66">
        <v>1000</v>
      </c>
      <c r="E87" s="68"/>
      <c r="F87" s="100" t="s">
        <v>1963</v>
      </c>
      <c r="G87" s="65"/>
      <c r="H87" s="69" t="s">
        <v>360</v>
      </c>
      <c r="I87" s="70"/>
      <c r="J87" s="70"/>
      <c r="K87" s="69" t="s">
        <v>2264</v>
      </c>
      <c r="L87" s="73">
        <v>1</v>
      </c>
      <c r="M87" s="74">
        <v>9757.828125</v>
      </c>
      <c r="N87" s="74">
        <v>7446.31396484375</v>
      </c>
      <c r="O87" s="75"/>
      <c r="P87" s="76"/>
      <c r="Q87" s="76"/>
      <c r="R87" s="86"/>
      <c r="S87" s="48">
        <v>2</v>
      </c>
      <c r="T87" s="48">
        <v>0</v>
      </c>
      <c r="U87" s="49">
        <v>0</v>
      </c>
      <c r="V87" s="49">
        <v>0.25</v>
      </c>
      <c r="W87" s="49">
        <v>0</v>
      </c>
      <c r="X87" s="49">
        <v>0.819146</v>
      </c>
      <c r="Y87" s="49">
        <v>0.5</v>
      </c>
      <c r="Z87" s="49">
        <v>0</v>
      </c>
      <c r="AA87" s="71">
        <v>87</v>
      </c>
      <c r="AB87" s="71"/>
      <c r="AC87" s="72"/>
      <c r="AD87" s="78" t="s">
        <v>1259</v>
      </c>
      <c r="AE87" s="78">
        <v>158</v>
      </c>
      <c r="AF87" s="78">
        <v>1276329</v>
      </c>
      <c r="AG87" s="78">
        <v>65662</v>
      </c>
      <c r="AH87" s="78">
        <v>427</v>
      </c>
      <c r="AI87" s="78"/>
      <c r="AJ87" s="78" t="s">
        <v>1432</v>
      </c>
      <c r="AK87" s="78" t="s">
        <v>1586</v>
      </c>
      <c r="AL87" s="83" t="s">
        <v>1695</v>
      </c>
      <c r="AM87" s="78"/>
      <c r="AN87" s="80">
        <v>40529.984247685185</v>
      </c>
      <c r="AO87" s="83" t="s">
        <v>1832</v>
      </c>
      <c r="AP87" s="78" t="b">
        <v>0</v>
      </c>
      <c r="AQ87" s="78" t="b">
        <v>0</v>
      </c>
      <c r="AR87" s="78" t="b">
        <v>0</v>
      </c>
      <c r="AS87" s="78" t="s">
        <v>1115</v>
      </c>
      <c r="AT87" s="78">
        <v>6955</v>
      </c>
      <c r="AU87" s="83" t="s">
        <v>1913</v>
      </c>
      <c r="AV87" s="78" t="b">
        <v>1</v>
      </c>
      <c r="AW87" s="78" t="s">
        <v>2000</v>
      </c>
      <c r="AX87" s="83" t="s">
        <v>2085</v>
      </c>
      <c r="AY87" s="78" t="s">
        <v>65</v>
      </c>
      <c r="AZ87" s="78" t="str">
        <f>REPLACE(INDEX(GroupVertices[Group],MATCH(Vertices[[#This Row],[Vertex]],GroupVertices[Vertex],0)),1,1,"")</f>
        <v>13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271</v>
      </c>
      <c r="B88" s="65"/>
      <c r="C88" s="65" t="s">
        <v>64</v>
      </c>
      <c r="D88" s="66">
        <v>162.1221149097739</v>
      </c>
      <c r="E88" s="68"/>
      <c r="F88" s="100" t="s">
        <v>712</v>
      </c>
      <c r="G88" s="65"/>
      <c r="H88" s="69" t="s">
        <v>271</v>
      </c>
      <c r="I88" s="70"/>
      <c r="J88" s="70"/>
      <c r="K88" s="69" t="s">
        <v>2265</v>
      </c>
      <c r="L88" s="73">
        <v>1</v>
      </c>
      <c r="M88" s="74">
        <v>912.8391723632812</v>
      </c>
      <c r="N88" s="74">
        <v>4913.79443359375</v>
      </c>
      <c r="O88" s="75"/>
      <c r="P88" s="76"/>
      <c r="Q88" s="76"/>
      <c r="R88" s="86"/>
      <c r="S88" s="48">
        <v>1</v>
      </c>
      <c r="T88" s="48">
        <v>1</v>
      </c>
      <c r="U88" s="49">
        <v>0</v>
      </c>
      <c r="V88" s="49">
        <v>0</v>
      </c>
      <c r="W88" s="49">
        <v>0</v>
      </c>
      <c r="X88" s="49">
        <v>0.999997</v>
      </c>
      <c r="Y88" s="49">
        <v>0</v>
      </c>
      <c r="Z88" s="49" t="s">
        <v>3310</v>
      </c>
      <c r="AA88" s="71">
        <v>88</v>
      </c>
      <c r="AB88" s="71"/>
      <c r="AC88" s="72"/>
      <c r="AD88" s="78" t="s">
        <v>1260</v>
      </c>
      <c r="AE88" s="78">
        <v>1</v>
      </c>
      <c r="AF88" s="78">
        <v>128</v>
      </c>
      <c r="AG88" s="78">
        <v>50750</v>
      </c>
      <c r="AH88" s="78">
        <v>0</v>
      </c>
      <c r="AI88" s="78"/>
      <c r="AJ88" s="78" t="s">
        <v>1433</v>
      </c>
      <c r="AK88" s="78" t="s">
        <v>1587</v>
      </c>
      <c r="AL88" s="83" t="s">
        <v>1696</v>
      </c>
      <c r="AM88" s="78"/>
      <c r="AN88" s="80">
        <v>40192.16732638889</v>
      </c>
      <c r="AO88" s="83" t="s">
        <v>1833</v>
      </c>
      <c r="AP88" s="78" t="b">
        <v>0</v>
      </c>
      <c r="AQ88" s="78" t="b">
        <v>0</v>
      </c>
      <c r="AR88" s="78" t="b">
        <v>1</v>
      </c>
      <c r="AS88" s="78" t="s">
        <v>1115</v>
      </c>
      <c r="AT88" s="78">
        <v>9</v>
      </c>
      <c r="AU88" s="83" t="s">
        <v>1913</v>
      </c>
      <c r="AV88" s="78" t="b">
        <v>0</v>
      </c>
      <c r="AW88" s="78" t="s">
        <v>2000</v>
      </c>
      <c r="AX88" s="83" t="s">
        <v>2086</v>
      </c>
      <c r="AY88" s="78" t="s">
        <v>66</v>
      </c>
      <c r="AZ88" s="78" t="str">
        <f>REPLACE(INDEX(GroupVertices[Group],MATCH(Vertices[[#This Row],[Vertex]],GroupVertices[Vertex],0)),1,1,"")</f>
        <v>1</v>
      </c>
      <c r="BA88" s="48" t="s">
        <v>541</v>
      </c>
      <c r="BB88" s="48" t="s">
        <v>541</v>
      </c>
      <c r="BC88" s="48" t="s">
        <v>588</v>
      </c>
      <c r="BD88" s="48" t="s">
        <v>588</v>
      </c>
      <c r="BE88" s="48"/>
      <c r="BF88" s="48"/>
      <c r="BG88" s="120" t="s">
        <v>2886</v>
      </c>
      <c r="BH88" s="120" t="s">
        <v>2886</v>
      </c>
      <c r="BI88" s="120" t="s">
        <v>2979</v>
      </c>
      <c r="BJ88" s="120" t="s">
        <v>2979</v>
      </c>
      <c r="BK88" s="120">
        <v>0</v>
      </c>
      <c r="BL88" s="123">
        <v>0</v>
      </c>
      <c r="BM88" s="120">
        <v>0</v>
      </c>
      <c r="BN88" s="123">
        <v>0</v>
      </c>
      <c r="BO88" s="120">
        <v>0</v>
      </c>
      <c r="BP88" s="123">
        <v>0</v>
      </c>
      <c r="BQ88" s="120">
        <v>14</v>
      </c>
      <c r="BR88" s="123">
        <v>100</v>
      </c>
      <c r="BS88" s="120">
        <v>14</v>
      </c>
      <c r="BT88" s="2"/>
      <c r="BU88" s="3"/>
      <c r="BV88" s="3"/>
      <c r="BW88" s="3"/>
      <c r="BX88" s="3"/>
    </row>
    <row r="89" spans="1:76" ht="15">
      <c r="A89" s="64" t="s">
        <v>272</v>
      </c>
      <c r="B89" s="65"/>
      <c r="C89" s="65" t="s">
        <v>64</v>
      </c>
      <c r="D89" s="66">
        <v>162.45356966487444</v>
      </c>
      <c r="E89" s="68"/>
      <c r="F89" s="100" t="s">
        <v>713</v>
      </c>
      <c r="G89" s="65"/>
      <c r="H89" s="69" t="s">
        <v>272</v>
      </c>
      <c r="I89" s="70"/>
      <c r="J89" s="70"/>
      <c r="K89" s="69" t="s">
        <v>2266</v>
      </c>
      <c r="L89" s="73">
        <v>1199.1624516620006</v>
      </c>
      <c r="M89" s="74">
        <v>5301.61328125</v>
      </c>
      <c r="N89" s="74">
        <v>5864.1201171875</v>
      </c>
      <c r="O89" s="75"/>
      <c r="P89" s="76"/>
      <c r="Q89" s="76"/>
      <c r="R89" s="86"/>
      <c r="S89" s="48">
        <v>0</v>
      </c>
      <c r="T89" s="48">
        <v>6</v>
      </c>
      <c r="U89" s="49">
        <v>30</v>
      </c>
      <c r="V89" s="49">
        <v>0.166667</v>
      </c>
      <c r="W89" s="49">
        <v>0</v>
      </c>
      <c r="X89" s="49">
        <v>3.297287</v>
      </c>
      <c r="Y89" s="49">
        <v>0</v>
      </c>
      <c r="Z89" s="49">
        <v>0</v>
      </c>
      <c r="AA89" s="71">
        <v>89</v>
      </c>
      <c r="AB89" s="71"/>
      <c r="AC89" s="72"/>
      <c r="AD89" s="78" t="s">
        <v>1261</v>
      </c>
      <c r="AE89" s="78">
        <v>1096</v>
      </c>
      <c r="AF89" s="78">
        <v>470</v>
      </c>
      <c r="AG89" s="78">
        <v>8485</v>
      </c>
      <c r="AH89" s="78">
        <v>19716</v>
      </c>
      <c r="AI89" s="78"/>
      <c r="AJ89" s="78" t="s">
        <v>1434</v>
      </c>
      <c r="AK89" s="78" t="s">
        <v>1588</v>
      </c>
      <c r="AL89" s="78"/>
      <c r="AM89" s="78"/>
      <c r="AN89" s="80">
        <v>42121.5231712963</v>
      </c>
      <c r="AO89" s="83" t="s">
        <v>1834</v>
      </c>
      <c r="AP89" s="78" t="b">
        <v>1</v>
      </c>
      <c r="AQ89" s="78" t="b">
        <v>0</v>
      </c>
      <c r="AR89" s="78" t="b">
        <v>0</v>
      </c>
      <c r="AS89" s="78" t="s">
        <v>1912</v>
      </c>
      <c r="AT89" s="78">
        <v>2</v>
      </c>
      <c r="AU89" s="83" t="s">
        <v>1913</v>
      </c>
      <c r="AV89" s="78" t="b">
        <v>0</v>
      </c>
      <c r="AW89" s="78" t="s">
        <v>2000</v>
      </c>
      <c r="AX89" s="83" t="s">
        <v>2087</v>
      </c>
      <c r="AY89" s="78" t="s">
        <v>66</v>
      </c>
      <c r="AZ89" s="78" t="str">
        <f>REPLACE(INDEX(GroupVertices[Group],MATCH(Vertices[[#This Row],[Vertex]],GroupVertices[Vertex],0)),1,1,"")</f>
        <v>8</v>
      </c>
      <c r="BA89" s="48"/>
      <c r="BB89" s="48"/>
      <c r="BC89" s="48"/>
      <c r="BD89" s="48"/>
      <c r="BE89" s="48"/>
      <c r="BF89" s="48"/>
      <c r="BG89" s="120" t="s">
        <v>2887</v>
      </c>
      <c r="BH89" s="120" t="s">
        <v>2887</v>
      </c>
      <c r="BI89" s="120" t="s">
        <v>2980</v>
      </c>
      <c r="BJ89" s="120" t="s">
        <v>2980</v>
      </c>
      <c r="BK89" s="120">
        <v>1</v>
      </c>
      <c r="BL89" s="123">
        <v>2</v>
      </c>
      <c r="BM89" s="120">
        <v>0</v>
      </c>
      <c r="BN89" s="123">
        <v>0</v>
      </c>
      <c r="BO89" s="120">
        <v>0</v>
      </c>
      <c r="BP89" s="123">
        <v>0</v>
      </c>
      <c r="BQ89" s="120">
        <v>49</v>
      </c>
      <c r="BR89" s="123">
        <v>98</v>
      </c>
      <c r="BS89" s="120">
        <v>50</v>
      </c>
      <c r="BT89" s="2"/>
      <c r="BU89" s="3"/>
      <c r="BV89" s="3"/>
      <c r="BW89" s="3"/>
      <c r="BX89" s="3"/>
    </row>
    <row r="90" spans="1:76" ht="15">
      <c r="A90" s="64" t="s">
        <v>361</v>
      </c>
      <c r="B90" s="65"/>
      <c r="C90" s="65" t="s">
        <v>64</v>
      </c>
      <c r="D90" s="66">
        <v>218.52757323390324</v>
      </c>
      <c r="E90" s="68"/>
      <c r="F90" s="100" t="s">
        <v>1964</v>
      </c>
      <c r="G90" s="65"/>
      <c r="H90" s="69" t="s">
        <v>361</v>
      </c>
      <c r="I90" s="70"/>
      <c r="J90" s="70"/>
      <c r="K90" s="69" t="s">
        <v>2267</v>
      </c>
      <c r="L90" s="73">
        <v>1</v>
      </c>
      <c r="M90" s="74">
        <v>5537.83251953125</v>
      </c>
      <c r="N90" s="74">
        <v>6893.42822265625</v>
      </c>
      <c r="O90" s="75"/>
      <c r="P90" s="76"/>
      <c r="Q90" s="76"/>
      <c r="R90" s="86"/>
      <c r="S90" s="48">
        <v>1</v>
      </c>
      <c r="T90" s="48">
        <v>0</v>
      </c>
      <c r="U90" s="49">
        <v>0</v>
      </c>
      <c r="V90" s="49">
        <v>0.090909</v>
      </c>
      <c r="W90" s="49">
        <v>0</v>
      </c>
      <c r="X90" s="49">
        <v>0.617115</v>
      </c>
      <c r="Y90" s="49">
        <v>0</v>
      </c>
      <c r="Z90" s="49">
        <v>0</v>
      </c>
      <c r="AA90" s="71">
        <v>90</v>
      </c>
      <c r="AB90" s="71"/>
      <c r="AC90" s="72"/>
      <c r="AD90" s="78" t="s">
        <v>1262</v>
      </c>
      <c r="AE90" s="78">
        <v>17</v>
      </c>
      <c r="AF90" s="78">
        <v>58328</v>
      </c>
      <c r="AG90" s="78">
        <v>662</v>
      </c>
      <c r="AH90" s="78">
        <v>105105</v>
      </c>
      <c r="AI90" s="78"/>
      <c r="AJ90" s="78" t="s">
        <v>1435</v>
      </c>
      <c r="AK90" s="78" t="s">
        <v>1589</v>
      </c>
      <c r="AL90" s="83" t="s">
        <v>1697</v>
      </c>
      <c r="AM90" s="78"/>
      <c r="AN90" s="80">
        <v>39897.84290509259</v>
      </c>
      <c r="AO90" s="83" t="s">
        <v>1835</v>
      </c>
      <c r="AP90" s="78" t="b">
        <v>0</v>
      </c>
      <c r="AQ90" s="78" t="b">
        <v>0</v>
      </c>
      <c r="AR90" s="78" t="b">
        <v>1</v>
      </c>
      <c r="AS90" s="78" t="s">
        <v>1115</v>
      </c>
      <c r="AT90" s="78">
        <v>924</v>
      </c>
      <c r="AU90" s="83" t="s">
        <v>1920</v>
      </c>
      <c r="AV90" s="78" t="b">
        <v>1</v>
      </c>
      <c r="AW90" s="78" t="s">
        <v>2000</v>
      </c>
      <c r="AX90" s="83" t="s">
        <v>2088</v>
      </c>
      <c r="AY90" s="78" t="s">
        <v>65</v>
      </c>
      <c r="AZ90" s="78" t="str">
        <f>REPLACE(INDEX(GroupVertices[Group],MATCH(Vertices[[#This Row],[Vertex]],GroupVertices[Vertex],0)),1,1,"")</f>
        <v>8</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362</v>
      </c>
      <c r="B91" s="65"/>
      <c r="C91" s="65" t="s">
        <v>64</v>
      </c>
      <c r="D91" s="66">
        <v>259.07069244478475</v>
      </c>
      <c r="E91" s="68"/>
      <c r="F91" s="100" t="s">
        <v>1965</v>
      </c>
      <c r="G91" s="65"/>
      <c r="H91" s="69" t="s">
        <v>362</v>
      </c>
      <c r="I91" s="70"/>
      <c r="J91" s="70"/>
      <c r="K91" s="69" t="s">
        <v>2268</v>
      </c>
      <c r="L91" s="73">
        <v>1</v>
      </c>
      <c r="M91" s="74">
        <v>4632.4150390625</v>
      </c>
      <c r="N91" s="74">
        <v>5680.3740234375</v>
      </c>
      <c r="O91" s="75"/>
      <c r="P91" s="76"/>
      <c r="Q91" s="76"/>
      <c r="R91" s="86"/>
      <c r="S91" s="48">
        <v>1</v>
      </c>
      <c r="T91" s="48">
        <v>0</v>
      </c>
      <c r="U91" s="49">
        <v>0</v>
      </c>
      <c r="V91" s="49">
        <v>0.090909</v>
      </c>
      <c r="W91" s="49">
        <v>0</v>
      </c>
      <c r="X91" s="49">
        <v>0.617115</v>
      </c>
      <c r="Y91" s="49">
        <v>0</v>
      </c>
      <c r="Z91" s="49">
        <v>0</v>
      </c>
      <c r="AA91" s="71">
        <v>91</v>
      </c>
      <c r="AB91" s="71"/>
      <c r="AC91" s="72"/>
      <c r="AD91" s="78" t="s">
        <v>1263</v>
      </c>
      <c r="AE91" s="78">
        <v>1139</v>
      </c>
      <c r="AF91" s="78">
        <v>100161</v>
      </c>
      <c r="AG91" s="78">
        <v>1024</v>
      </c>
      <c r="AH91" s="78">
        <v>65709</v>
      </c>
      <c r="AI91" s="78"/>
      <c r="AJ91" s="78" t="s">
        <v>1436</v>
      </c>
      <c r="AK91" s="78" t="s">
        <v>1590</v>
      </c>
      <c r="AL91" s="83" t="s">
        <v>1698</v>
      </c>
      <c r="AM91" s="78"/>
      <c r="AN91" s="80">
        <v>40401.906481481485</v>
      </c>
      <c r="AO91" s="83" t="s">
        <v>1836</v>
      </c>
      <c r="AP91" s="78" t="b">
        <v>0</v>
      </c>
      <c r="AQ91" s="78" t="b">
        <v>0</v>
      </c>
      <c r="AR91" s="78" t="b">
        <v>1</v>
      </c>
      <c r="AS91" s="78" t="s">
        <v>1115</v>
      </c>
      <c r="AT91" s="78">
        <v>2226</v>
      </c>
      <c r="AU91" s="83" t="s">
        <v>1913</v>
      </c>
      <c r="AV91" s="78" t="b">
        <v>1</v>
      </c>
      <c r="AW91" s="78" t="s">
        <v>2000</v>
      </c>
      <c r="AX91" s="83" t="s">
        <v>2089</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363</v>
      </c>
      <c r="B92" s="65"/>
      <c r="C92" s="65" t="s">
        <v>64</v>
      </c>
      <c r="D92" s="66">
        <v>162.39445054188866</v>
      </c>
      <c r="E92" s="68"/>
      <c r="F92" s="100" t="s">
        <v>1966</v>
      </c>
      <c r="G92" s="65"/>
      <c r="H92" s="69" t="s">
        <v>363</v>
      </c>
      <c r="I92" s="70"/>
      <c r="J92" s="70"/>
      <c r="K92" s="69" t="s">
        <v>2269</v>
      </c>
      <c r="L92" s="73">
        <v>1</v>
      </c>
      <c r="M92" s="74">
        <v>4868.63427734375</v>
      </c>
      <c r="N92" s="74">
        <v>6709.68359375</v>
      </c>
      <c r="O92" s="75"/>
      <c r="P92" s="76"/>
      <c r="Q92" s="76"/>
      <c r="R92" s="86"/>
      <c r="S92" s="48">
        <v>1</v>
      </c>
      <c r="T92" s="48">
        <v>0</v>
      </c>
      <c r="U92" s="49">
        <v>0</v>
      </c>
      <c r="V92" s="49">
        <v>0.090909</v>
      </c>
      <c r="W92" s="49">
        <v>0</v>
      </c>
      <c r="X92" s="49">
        <v>0.617115</v>
      </c>
      <c r="Y92" s="49">
        <v>0</v>
      </c>
      <c r="Z92" s="49">
        <v>0</v>
      </c>
      <c r="AA92" s="71">
        <v>92</v>
      </c>
      <c r="AB92" s="71"/>
      <c r="AC92" s="72"/>
      <c r="AD92" s="78" t="s">
        <v>1264</v>
      </c>
      <c r="AE92" s="78">
        <v>769</v>
      </c>
      <c r="AF92" s="78">
        <v>409</v>
      </c>
      <c r="AG92" s="78">
        <v>31329</v>
      </c>
      <c r="AH92" s="78">
        <v>117767</v>
      </c>
      <c r="AI92" s="78"/>
      <c r="AJ92" s="78" t="s">
        <v>1437</v>
      </c>
      <c r="AK92" s="78" t="s">
        <v>1591</v>
      </c>
      <c r="AL92" s="78"/>
      <c r="AM92" s="78"/>
      <c r="AN92" s="80">
        <v>41645.80200231481</v>
      </c>
      <c r="AO92" s="83" t="s">
        <v>1837</v>
      </c>
      <c r="AP92" s="78" t="b">
        <v>1</v>
      </c>
      <c r="AQ92" s="78" t="b">
        <v>0</v>
      </c>
      <c r="AR92" s="78" t="b">
        <v>0</v>
      </c>
      <c r="AS92" s="78" t="s">
        <v>1115</v>
      </c>
      <c r="AT92" s="78">
        <v>13</v>
      </c>
      <c r="AU92" s="83" t="s">
        <v>1913</v>
      </c>
      <c r="AV92" s="78" t="b">
        <v>0</v>
      </c>
      <c r="AW92" s="78" t="s">
        <v>2000</v>
      </c>
      <c r="AX92" s="83" t="s">
        <v>2090</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364</v>
      </c>
      <c r="B93" s="65"/>
      <c r="C93" s="65" t="s">
        <v>64</v>
      </c>
      <c r="D93" s="66">
        <v>162.01162999140703</v>
      </c>
      <c r="E93" s="68"/>
      <c r="F93" s="100" t="s">
        <v>1967</v>
      </c>
      <c r="G93" s="65"/>
      <c r="H93" s="69" t="s">
        <v>364</v>
      </c>
      <c r="I93" s="70"/>
      <c r="J93" s="70"/>
      <c r="K93" s="69" t="s">
        <v>2270</v>
      </c>
      <c r="L93" s="73">
        <v>1</v>
      </c>
      <c r="M93" s="74">
        <v>5734.591796875</v>
      </c>
      <c r="N93" s="74">
        <v>5018.560546875</v>
      </c>
      <c r="O93" s="75"/>
      <c r="P93" s="76"/>
      <c r="Q93" s="76"/>
      <c r="R93" s="86"/>
      <c r="S93" s="48">
        <v>1</v>
      </c>
      <c r="T93" s="48">
        <v>0</v>
      </c>
      <c r="U93" s="49">
        <v>0</v>
      </c>
      <c r="V93" s="49">
        <v>0.090909</v>
      </c>
      <c r="W93" s="49">
        <v>0</v>
      </c>
      <c r="X93" s="49">
        <v>0.617115</v>
      </c>
      <c r="Y93" s="49">
        <v>0</v>
      </c>
      <c r="Z93" s="49">
        <v>0</v>
      </c>
      <c r="AA93" s="71">
        <v>93</v>
      </c>
      <c r="AB93" s="71"/>
      <c r="AC93" s="72"/>
      <c r="AD93" s="78" t="s">
        <v>1265</v>
      </c>
      <c r="AE93" s="78">
        <v>256</v>
      </c>
      <c r="AF93" s="78">
        <v>14</v>
      </c>
      <c r="AG93" s="78">
        <v>401</v>
      </c>
      <c r="AH93" s="78">
        <v>568</v>
      </c>
      <c r="AI93" s="78"/>
      <c r="AJ93" s="78" t="s">
        <v>1438</v>
      </c>
      <c r="AK93" s="78" t="s">
        <v>1592</v>
      </c>
      <c r="AL93" s="78"/>
      <c r="AM93" s="78"/>
      <c r="AN93" s="80">
        <v>43146.86069444445</v>
      </c>
      <c r="AO93" s="83" t="s">
        <v>1838</v>
      </c>
      <c r="AP93" s="78" t="b">
        <v>0</v>
      </c>
      <c r="AQ93" s="78" t="b">
        <v>0</v>
      </c>
      <c r="AR93" s="78" t="b">
        <v>0</v>
      </c>
      <c r="AS93" s="78" t="s">
        <v>1115</v>
      </c>
      <c r="AT93" s="78">
        <v>0</v>
      </c>
      <c r="AU93" s="83" t="s">
        <v>1913</v>
      </c>
      <c r="AV93" s="78" t="b">
        <v>0</v>
      </c>
      <c r="AW93" s="78" t="s">
        <v>2000</v>
      </c>
      <c r="AX93" s="83" t="s">
        <v>2091</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365</v>
      </c>
      <c r="B94" s="65"/>
      <c r="C94" s="65" t="s">
        <v>64</v>
      </c>
      <c r="D94" s="66">
        <v>162.1860798625126</v>
      </c>
      <c r="E94" s="68"/>
      <c r="F94" s="100" t="s">
        <v>1968</v>
      </c>
      <c r="G94" s="65"/>
      <c r="H94" s="69" t="s">
        <v>365</v>
      </c>
      <c r="I94" s="70"/>
      <c r="J94" s="70"/>
      <c r="K94" s="69" t="s">
        <v>2271</v>
      </c>
      <c r="L94" s="73">
        <v>1</v>
      </c>
      <c r="M94" s="74">
        <v>5065.38916015625</v>
      </c>
      <c r="N94" s="74">
        <v>4834.810546875</v>
      </c>
      <c r="O94" s="75"/>
      <c r="P94" s="76"/>
      <c r="Q94" s="76"/>
      <c r="R94" s="86"/>
      <c r="S94" s="48">
        <v>1</v>
      </c>
      <c r="T94" s="48">
        <v>0</v>
      </c>
      <c r="U94" s="49">
        <v>0</v>
      </c>
      <c r="V94" s="49">
        <v>0.090909</v>
      </c>
      <c r="W94" s="49">
        <v>0</v>
      </c>
      <c r="X94" s="49">
        <v>0.617115</v>
      </c>
      <c r="Y94" s="49">
        <v>0</v>
      </c>
      <c r="Z94" s="49">
        <v>0</v>
      </c>
      <c r="AA94" s="71">
        <v>94</v>
      </c>
      <c r="AB94" s="71"/>
      <c r="AC94" s="72"/>
      <c r="AD94" s="78" t="s">
        <v>1266</v>
      </c>
      <c r="AE94" s="78">
        <v>527</v>
      </c>
      <c r="AF94" s="78">
        <v>194</v>
      </c>
      <c r="AG94" s="78">
        <v>4923</v>
      </c>
      <c r="AH94" s="78">
        <v>37961</v>
      </c>
      <c r="AI94" s="78"/>
      <c r="AJ94" s="78" t="s">
        <v>1439</v>
      </c>
      <c r="AK94" s="78"/>
      <c r="AL94" s="78"/>
      <c r="AM94" s="78"/>
      <c r="AN94" s="80">
        <v>41605.57021990741</v>
      </c>
      <c r="AO94" s="83" t="s">
        <v>1839</v>
      </c>
      <c r="AP94" s="78" t="b">
        <v>1</v>
      </c>
      <c r="AQ94" s="78" t="b">
        <v>0</v>
      </c>
      <c r="AR94" s="78" t="b">
        <v>0</v>
      </c>
      <c r="AS94" s="78" t="s">
        <v>1115</v>
      </c>
      <c r="AT94" s="78">
        <v>1</v>
      </c>
      <c r="AU94" s="83" t="s">
        <v>1913</v>
      </c>
      <c r="AV94" s="78" t="b">
        <v>0</v>
      </c>
      <c r="AW94" s="78" t="s">
        <v>2000</v>
      </c>
      <c r="AX94" s="83" t="s">
        <v>2092</v>
      </c>
      <c r="AY94" s="78" t="s">
        <v>65</v>
      </c>
      <c r="AZ94" s="78" t="str">
        <f>REPLACE(INDEX(GroupVertices[Group],MATCH(Vertices[[#This Row],[Vertex]],GroupVertices[Vertex],0)),1,1,"")</f>
        <v>8</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366</v>
      </c>
      <c r="B95" s="65"/>
      <c r="C95" s="65" t="s">
        <v>64</v>
      </c>
      <c r="D95" s="66">
        <v>162.44000134156624</v>
      </c>
      <c r="E95" s="68"/>
      <c r="F95" s="100" t="s">
        <v>1969</v>
      </c>
      <c r="G95" s="65"/>
      <c r="H95" s="69" t="s">
        <v>366</v>
      </c>
      <c r="I95" s="70"/>
      <c r="J95" s="70"/>
      <c r="K95" s="69" t="s">
        <v>2272</v>
      </c>
      <c r="L95" s="73">
        <v>1</v>
      </c>
      <c r="M95" s="74">
        <v>5970.81298828125</v>
      </c>
      <c r="N95" s="74">
        <v>6047.87060546875</v>
      </c>
      <c r="O95" s="75"/>
      <c r="P95" s="76"/>
      <c r="Q95" s="76"/>
      <c r="R95" s="86"/>
      <c r="S95" s="48">
        <v>1</v>
      </c>
      <c r="T95" s="48">
        <v>0</v>
      </c>
      <c r="U95" s="49">
        <v>0</v>
      </c>
      <c r="V95" s="49">
        <v>0.090909</v>
      </c>
      <c r="W95" s="49">
        <v>0</v>
      </c>
      <c r="X95" s="49">
        <v>0.617115</v>
      </c>
      <c r="Y95" s="49">
        <v>0</v>
      </c>
      <c r="Z95" s="49">
        <v>0</v>
      </c>
      <c r="AA95" s="71">
        <v>95</v>
      </c>
      <c r="AB95" s="71"/>
      <c r="AC95" s="72"/>
      <c r="AD95" s="78" t="s">
        <v>1267</v>
      </c>
      <c r="AE95" s="78">
        <v>1238</v>
      </c>
      <c r="AF95" s="78">
        <v>456</v>
      </c>
      <c r="AG95" s="78">
        <v>8327</v>
      </c>
      <c r="AH95" s="78">
        <v>5159</v>
      </c>
      <c r="AI95" s="78"/>
      <c r="AJ95" s="78" t="s">
        <v>1440</v>
      </c>
      <c r="AK95" s="78" t="s">
        <v>1144</v>
      </c>
      <c r="AL95" s="78"/>
      <c r="AM95" s="78"/>
      <c r="AN95" s="80">
        <v>42675.81144675926</v>
      </c>
      <c r="AO95" s="83" t="s">
        <v>1840</v>
      </c>
      <c r="AP95" s="78" t="b">
        <v>0</v>
      </c>
      <c r="AQ95" s="78" t="b">
        <v>0</v>
      </c>
      <c r="AR95" s="78" t="b">
        <v>0</v>
      </c>
      <c r="AS95" s="78" t="s">
        <v>1115</v>
      </c>
      <c r="AT95" s="78">
        <v>7</v>
      </c>
      <c r="AU95" s="83" t="s">
        <v>1913</v>
      </c>
      <c r="AV95" s="78" t="b">
        <v>0</v>
      </c>
      <c r="AW95" s="78" t="s">
        <v>2000</v>
      </c>
      <c r="AX95" s="83" t="s">
        <v>2093</v>
      </c>
      <c r="AY95" s="78" t="s">
        <v>65</v>
      </c>
      <c r="AZ95" s="78" t="str">
        <f>REPLACE(INDEX(GroupVertices[Group],MATCH(Vertices[[#This Row],[Vertex]],GroupVertices[Vertex],0)),1,1,"")</f>
        <v>8</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273</v>
      </c>
      <c r="B96" s="65"/>
      <c r="C96" s="65" t="s">
        <v>64</v>
      </c>
      <c r="D96" s="66">
        <v>162.1550665520938</v>
      </c>
      <c r="E96" s="68"/>
      <c r="F96" s="100" t="s">
        <v>714</v>
      </c>
      <c r="G96" s="65"/>
      <c r="H96" s="69" t="s">
        <v>273</v>
      </c>
      <c r="I96" s="70"/>
      <c r="J96" s="70"/>
      <c r="K96" s="69" t="s">
        <v>2273</v>
      </c>
      <c r="L96" s="73">
        <v>240.63249033240012</v>
      </c>
      <c r="M96" s="74">
        <v>8254.53515625</v>
      </c>
      <c r="N96" s="74">
        <v>6467</v>
      </c>
      <c r="O96" s="75"/>
      <c r="P96" s="76"/>
      <c r="Q96" s="76"/>
      <c r="R96" s="86"/>
      <c r="S96" s="48">
        <v>0</v>
      </c>
      <c r="T96" s="48">
        <v>3</v>
      </c>
      <c r="U96" s="49">
        <v>6</v>
      </c>
      <c r="V96" s="49">
        <v>0.333333</v>
      </c>
      <c r="W96" s="49">
        <v>0</v>
      </c>
      <c r="X96" s="49">
        <v>1.918913</v>
      </c>
      <c r="Y96" s="49">
        <v>0</v>
      </c>
      <c r="Z96" s="49">
        <v>0</v>
      </c>
      <c r="AA96" s="71">
        <v>96</v>
      </c>
      <c r="AB96" s="71"/>
      <c r="AC96" s="72"/>
      <c r="AD96" s="78" t="s">
        <v>1268</v>
      </c>
      <c r="AE96" s="78">
        <v>507</v>
      </c>
      <c r="AF96" s="78">
        <v>162</v>
      </c>
      <c r="AG96" s="78">
        <v>4582</v>
      </c>
      <c r="AH96" s="78">
        <v>5506</v>
      </c>
      <c r="AI96" s="78"/>
      <c r="AJ96" s="78" t="s">
        <v>1441</v>
      </c>
      <c r="AK96" s="78" t="s">
        <v>1580</v>
      </c>
      <c r="AL96" s="83" t="s">
        <v>1699</v>
      </c>
      <c r="AM96" s="78"/>
      <c r="AN96" s="80">
        <v>40708.627604166664</v>
      </c>
      <c r="AO96" s="83" t="s">
        <v>1841</v>
      </c>
      <c r="AP96" s="78" t="b">
        <v>0</v>
      </c>
      <c r="AQ96" s="78" t="b">
        <v>0</v>
      </c>
      <c r="AR96" s="78" t="b">
        <v>1</v>
      </c>
      <c r="AS96" s="78" t="s">
        <v>1115</v>
      </c>
      <c r="AT96" s="78">
        <v>4</v>
      </c>
      <c r="AU96" s="83" t="s">
        <v>1927</v>
      </c>
      <c r="AV96" s="78" t="b">
        <v>0</v>
      </c>
      <c r="AW96" s="78" t="s">
        <v>2000</v>
      </c>
      <c r="AX96" s="83" t="s">
        <v>2094</v>
      </c>
      <c r="AY96" s="78" t="s">
        <v>66</v>
      </c>
      <c r="AZ96" s="78" t="str">
        <f>REPLACE(INDEX(GroupVertices[Group],MATCH(Vertices[[#This Row],[Vertex]],GroupVertices[Vertex],0)),1,1,"")</f>
        <v>12</v>
      </c>
      <c r="BA96" s="48"/>
      <c r="BB96" s="48"/>
      <c r="BC96" s="48"/>
      <c r="BD96" s="48"/>
      <c r="BE96" s="48" t="s">
        <v>624</v>
      </c>
      <c r="BF96" s="48" t="s">
        <v>624</v>
      </c>
      <c r="BG96" s="120" t="s">
        <v>2888</v>
      </c>
      <c r="BH96" s="120" t="s">
        <v>2888</v>
      </c>
      <c r="BI96" s="120" t="s">
        <v>2981</v>
      </c>
      <c r="BJ96" s="120" t="s">
        <v>2981</v>
      </c>
      <c r="BK96" s="120">
        <v>0</v>
      </c>
      <c r="BL96" s="123">
        <v>0</v>
      </c>
      <c r="BM96" s="120">
        <v>0</v>
      </c>
      <c r="BN96" s="123">
        <v>0</v>
      </c>
      <c r="BO96" s="120">
        <v>0</v>
      </c>
      <c r="BP96" s="123">
        <v>0</v>
      </c>
      <c r="BQ96" s="120">
        <v>40</v>
      </c>
      <c r="BR96" s="123">
        <v>100</v>
      </c>
      <c r="BS96" s="120">
        <v>40</v>
      </c>
      <c r="BT96" s="2"/>
      <c r="BU96" s="3"/>
      <c r="BV96" s="3"/>
      <c r="BW96" s="3"/>
      <c r="BX96" s="3"/>
    </row>
    <row r="97" spans="1:76" ht="15">
      <c r="A97" s="64" t="s">
        <v>367</v>
      </c>
      <c r="B97" s="65"/>
      <c r="C97" s="65" t="s">
        <v>64</v>
      </c>
      <c r="D97" s="66">
        <v>1000</v>
      </c>
      <c r="E97" s="68"/>
      <c r="F97" s="100" t="s">
        <v>1970</v>
      </c>
      <c r="G97" s="65"/>
      <c r="H97" s="69" t="s">
        <v>367</v>
      </c>
      <c r="I97" s="70"/>
      <c r="J97" s="70"/>
      <c r="K97" s="69" t="s">
        <v>2274</v>
      </c>
      <c r="L97" s="73">
        <v>1</v>
      </c>
      <c r="M97" s="74">
        <v>8254.53515625</v>
      </c>
      <c r="N97" s="74">
        <v>7119.87646484375</v>
      </c>
      <c r="O97" s="75"/>
      <c r="P97" s="76"/>
      <c r="Q97" s="76"/>
      <c r="R97" s="86"/>
      <c r="S97" s="48">
        <v>1</v>
      </c>
      <c r="T97" s="48">
        <v>0</v>
      </c>
      <c r="U97" s="49">
        <v>0</v>
      </c>
      <c r="V97" s="49">
        <v>0.2</v>
      </c>
      <c r="W97" s="49">
        <v>0</v>
      </c>
      <c r="X97" s="49">
        <v>0.693692</v>
      </c>
      <c r="Y97" s="49">
        <v>0</v>
      </c>
      <c r="Z97" s="49">
        <v>0</v>
      </c>
      <c r="AA97" s="71">
        <v>97</v>
      </c>
      <c r="AB97" s="71"/>
      <c r="AC97" s="72"/>
      <c r="AD97" s="78" t="s">
        <v>1269</v>
      </c>
      <c r="AE97" s="78">
        <v>2395</v>
      </c>
      <c r="AF97" s="78">
        <v>864663</v>
      </c>
      <c r="AG97" s="78">
        <v>18938</v>
      </c>
      <c r="AH97" s="78">
        <v>312</v>
      </c>
      <c r="AI97" s="78"/>
      <c r="AJ97" s="78" t="s">
        <v>1442</v>
      </c>
      <c r="AK97" s="78" t="s">
        <v>1589</v>
      </c>
      <c r="AL97" s="83" t="s">
        <v>1700</v>
      </c>
      <c r="AM97" s="78"/>
      <c r="AN97" s="80">
        <v>40066.93475694444</v>
      </c>
      <c r="AO97" s="83" t="s">
        <v>1842</v>
      </c>
      <c r="AP97" s="78" t="b">
        <v>0</v>
      </c>
      <c r="AQ97" s="78" t="b">
        <v>0</v>
      </c>
      <c r="AR97" s="78" t="b">
        <v>0</v>
      </c>
      <c r="AS97" s="78" t="s">
        <v>1115</v>
      </c>
      <c r="AT97" s="78">
        <v>6577</v>
      </c>
      <c r="AU97" s="83" t="s">
        <v>1913</v>
      </c>
      <c r="AV97" s="78" t="b">
        <v>1</v>
      </c>
      <c r="AW97" s="78" t="s">
        <v>2000</v>
      </c>
      <c r="AX97" s="83" t="s">
        <v>2095</v>
      </c>
      <c r="AY97" s="78" t="s">
        <v>65</v>
      </c>
      <c r="AZ97" s="78" t="str">
        <f>REPLACE(INDEX(GroupVertices[Group],MATCH(Vertices[[#This Row],[Vertex]],GroupVertices[Vertex],0)),1,1,"")</f>
        <v>12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368</v>
      </c>
      <c r="B98" s="65"/>
      <c r="C98" s="65" t="s">
        <v>64</v>
      </c>
      <c r="D98" s="66">
        <v>736.5603421456501</v>
      </c>
      <c r="E98" s="68"/>
      <c r="F98" s="100" t="s">
        <v>1971</v>
      </c>
      <c r="G98" s="65"/>
      <c r="H98" s="69" t="s">
        <v>368</v>
      </c>
      <c r="I98" s="70"/>
      <c r="J98" s="70"/>
      <c r="K98" s="69" t="s">
        <v>2275</v>
      </c>
      <c r="L98" s="73">
        <v>1</v>
      </c>
      <c r="M98" s="74">
        <v>7715.27734375</v>
      </c>
      <c r="N98" s="74">
        <v>7119.87646484375</v>
      </c>
      <c r="O98" s="75"/>
      <c r="P98" s="76"/>
      <c r="Q98" s="76"/>
      <c r="R98" s="86"/>
      <c r="S98" s="48">
        <v>1</v>
      </c>
      <c r="T98" s="48">
        <v>0</v>
      </c>
      <c r="U98" s="49">
        <v>0</v>
      </c>
      <c r="V98" s="49">
        <v>0.2</v>
      </c>
      <c r="W98" s="49">
        <v>0</v>
      </c>
      <c r="X98" s="49">
        <v>0.693692</v>
      </c>
      <c r="Y98" s="49">
        <v>0</v>
      </c>
      <c r="Z98" s="49">
        <v>0</v>
      </c>
      <c r="AA98" s="71">
        <v>98</v>
      </c>
      <c r="AB98" s="71"/>
      <c r="AC98" s="72"/>
      <c r="AD98" s="78" t="s">
        <v>1270</v>
      </c>
      <c r="AE98" s="78">
        <v>675</v>
      </c>
      <c r="AF98" s="78">
        <v>592842</v>
      </c>
      <c r="AG98" s="78">
        <v>15011</v>
      </c>
      <c r="AH98" s="78">
        <v>36</v>
      </c>
      <c r="AI98" s="78"/>
      <c r="AJ98" s="78" t="s">
        <v>1443</v>
      </c>
      <c r="AK98" s="78" t="s">
        <v>1593</v>
      </c>
      <c r="AL98" s="83" t="s">
        <v>1701</v>
      </c>
      <c r="AM98" s="78"/>
      <c r="AN98" s="80">
        <v>39569.67221064815</v>
      </c>
      <c r="AO98" s="83" t="s">
        <v>1843</v>
      </c>
      <c r="AP98" s="78" t="b">
        <v>0</v>
      </c>
      <c r="AQ98" s="78" t="b">
        <v>0</v>
      </c>
      <c r="AR98" s="78" t="b">
        <v>1</v>
      </c>
      <c r="AS98" s="78" t="s">
        <v>1115</v>
      </c>
      <c r="AT98" s="78">
        <v>8428</v>
      </c>
      <c r="AU98" s="83" t="s">
        <v>1924</v>
      </c>
      <c r="AV98" s="78" t="b">
        <v>1</v>
      </c>
      <c r="AW98" s="78" t="s">
        <v>2000</v>
      </c>
      <c r="AX98" s="83" t="s">
        <v>2096</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369</v>
      </c>
      <c r="B99" s="65"/>
      <c r="C99" s="65" t="s">
        <v>64</v>
      </c>
      <c r="D99" s="66">
        <v>1000</v>
      </c>
      <c r="E99" s="68"/>
      <c r="F99" s="100" t="s">
        <v>1972</v>
      </c>
      <c r="G99" s="65"/>
      <c r="H99" s="69" t="s">
        <v>369</v>
      </c>
      <c r="I99" s="70"/>
      <c r="J99" s="70"/>
      <c r="K99" s="69" t="s">
        <v>2276</v>
      </c>
      <c r="L99" s="73">
        <v>1</v>
      </c>
      <c r="M99" s="74">
        <v>7715.27734375</v>
      </c>
      <c r="N99" s="74">
        <v>6467</v>
      </c>
      <c r="O99" s="75"/>
      <c r="P99" s="76"/>
      <c r="Q99" s="76"/>
      <c r="R99" s="86"/>
      <c r="S99" s="48">
        <v>1</v>
      </c>
      <c r="T99" s="48">
        <v>0</v>
      </c>
      <c r="U99" s="49">
        <v>0</v>
      </c>
      <c r="V99" s="49">
        <v>0.2</v>
      </c>
      <c r="W99" s="49">
        <v>0</v>
      </c>
      <c r="X99" s="49">
        <v>0.693692</v>
      </c>
      <c r="Y99" s="49">
        <v>0</v>
      </c>
      <c r="Z99" s="49">
        <v>0</v>
      </c>
      <c r="AA99" s="71">
        <v>99</v>
      </c>
      <c r="AB99" s="71"/>
      <c r="AC99" s="72"/>
      <c r="AD99" s="78" t="s">
        <v>1271</v>
      </c>
      <c r="AE99" s="78">
        <v>40</v>
      </c>
      <c r="AF99" s="78">
        <v>11008188</v>
      </c>
      <c r="AG99" s="78">
        <v>4156</v>
      </c>
      <c r="AH99" s="78">
        <v>30</v>
      </c>
      <c r="AI99" s="78"/>
      <c r="AJ99" s="78" t="s">
        <v>1444</v>
      </c>
      <c r="AK99" s="78" t="s">
        <v>1594</v>
      </c>
      <c r="AL99" s="83" t="s">
        <v>1702</v>
      </c>
      <c r="AM99" s="78"/>
      <c r="AN99" s="80">
        <v>39842.222037037034</v>
      </c>
      <c r="AO99" s="83" t="s">
        <v>1844</v>
      </c>
      <c r="AP99" s="78" t="b">
        <v>0</v>
      </c>
      <c r="AQ99" s="78" t="b">
        <v>0</v>
      </c>
      <c r="AR99" s="78" t="b">
        <v>0</v>
      </c>
      <c r="AS99" s="78" t="s">
        <v>1115</v>
      </c>
      <c r="AT99" s="78">
        <v>39890</v>
      </c>
      <c r="AU99" s="83" t="s">
        <v>1914</v>
      </c>
      <c r="AV99" s="78" t="b">
        <v>1</v>
      </c>
      <c r="AW99" s="78" t="s">
        <v>2000</v>
      </c>
      <c r="AX99" s="83" t="s">
        <v>2097</v>
      </c>
      <c r="AY99" s="78" t="s">
        <v>65</v>
      </c>
      <c r="AZ99" s="78" t="str">
        <f>REPLACE(INDEX(GroupVertices[Group],MATCH(Vertices[[#This Row],[Vertex]],GroupVertices[Vertex],0)),1,1,"")</f>
        <v>12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274</v>
      </c>
      <c r="B100" s="65"/>
      <c r="C100" s="65" t="s">
        <v>64</v>
      </c>
      <c r="D100" s="66">
        <v>162.1279299054774</v>
      </c>
      <c r="E100" s="68"/>
      <c r="F100" s="100" t="s">
        <v>715</v>
      </c>
      <c r="G100" s="65"/>
      <c r="H100" s="69" t="s">
        <v>274</v>
      </c>
      <c r="I100" s="70"/>
      <c r="J100" s="70"/>
      <c r="K100" s="69" t="s">
        <v>2277</v>
      </c>
      <c r="L100" s="73">
        <v>1</v>
      </c>
      <c r="M100" s="74">
        <v>1244.3582763671875</v>
      </c>
      <c r="N100" s="74">
        <v>2831.908935546875</v>
      </c>
      <c r="O100" s="75"/>
      <c r="P100" s="76"/>
      <c r="Q100" s="76"/>
      <c r="R100" s="86"/>
      <c r="S100" s="48">
        <v>0</v>
      </c>
      <c r="T100" s="48">
        <v>3</v>
      </c>
      <c r="U100" s="49">
        <v>0</v>
      </c>
      <c r="V100" s="49">
        <v>0.029412</v>
      </c>
      <c r="W100" s="49">
        <v>0.063802</v>
      </c>
      <c r="X100" s="49">
        <v>0.839473</v>
      </c>
      <c r="Y100" s="49">
        <v>0.6666666666666666</v>
      </c>
      <c r="Z100" s="49">
        <v>0</v>
      </c>
      <c r="AA100" s="71">
        <v>100</v>
      </c>
      <c r="AB100" s="71"/>
      <c r="AC100" s="72"/>
      <c r="AD100" s="78" t="s">
        <v>1272</v>
      </c>
      <c r="AE100" s="78">
        <v>184</v>
      </c>
      <c r="AF100" s="78">
        <v>134</v>
      </c>
      <c r="AG100" s="78">
        <v>8976</v>
      </c>
      <c r="AH100" s="78">
        <v>13882</v>
      </c>
      <c r="AI100" s="78"/>
      <c r="AJ100" s="78" t="s">
        <v>1445</v>
      </c>
      <c r="AK100" s="78" t="s">
        <v>1151</v>
      </c>
      <c r="AL100" s="78"/>
      <c r="AM100" s="78"/>
      <c r="AN100" s="80">
        <v>40906.844502314816</v>
      </c>
      <c r="AO100" s="83" t="s">
        <v>1845</v>
      </c>
      <c r="AP100" s="78" t="b">
        <v>0</v>
      </c>
      <c r="AQ100" s="78" t="b">
        <v>0</v>
      </c>
      <c r="AR100" s="78" t="b">
        <v>0</v>
      </c>
      <c r="AS100" s="78" t="s">
        <v>1115</v>
      </c>
      <c r="AT100" s="78">
        <v>1</v>
      </c>
      <c r="AU100" s="83" t="s">
        <v>1918</v>
      </c>
      <c r="AV100" s="78" t="b">
        <v>0</v>
      </c>
      <c r="AW100" s="78" t="s">
        <v>2000</v>
      </c>
      <c r="AX100" s="83" t="s">
        <v>2098</v>
      </c>
      <c r="AY100" s="78" t="s">
        <v>66</v>
      </c>
      <c r="AZ100" s="78" t="str">
        <f>REPLACE(INDEX(GroupVertices[Group],MATCH(Vertices[[#This Row],[Vertex]],GroupVertices[Vertex],0)),1,1,"")</f>
        <v>2</v>
      </c>
      <c r="BA100" s="48"/>
      <c r="BB100" s="48"/>
      <c r="BC100" s="48"/>
      <c r="BD100" s="48"/>
      <c r="BE100" s="48" t="s">
        <v>610</v>
      </c>
      <c r="BF100" s="48" t="s">
        <v>610</v>
      </c>
      <c r="BG100" s="120" t="s">
        <v>2874</v>
      </c>
      <c r="BH100" s="120" t="s">
        <v>2874</v>
      </c>
      <c r="BI100" s="120" t="s">
        <v>2968</v>
      </c>
      <c r="BJ100" s="120" t="s">
        <v>2968</v>
      </c>
      <c r="BK100" s="120">
        <v>1</v>
      </c>
      <c r="BL100" s="123">
        <v>7.142857142857143</v>
      </c>
      <c r="BM100" s="120">
        <v>1</v>
      </c>
      <c r="BN100" s="123">
        <v>7.142857142857143</v>
      </c>
      <c r="BO100" s="120">
        <v>0</v>
      </c>
      <c r="BP100" s="123">
        <v>0</v>
      </c>
      <c r="BQ100" s="120">
        <v>12</v>
      </c>
      <c r="BR100" s="123">
        <v>85.71428571428571</v>
      </c>
      <c r="BS100" s="120">
        <v>14</v>
      </c>
      <c r="BT100" s="2"/>
      <c r="BU100" s="3"/>
      <c r="BV100" s="3"/>
      <c r="BW100" s="3"/>
      <c r="BX100" s="3"/>
    </row>
    <row r="101" spans="1:76" ht="15">
      <c r="A101" s="64" t="s">
        <v>275</v>
      </c>
      <c r="B101" s="65"/>
      <c r="C101" s="65" t="s">
        <v>64</v>
      </c>
      <c r="D101" s="66">
        <v>162.06881078249162</v>
      </c>
      <c r="E101" s="68"/>
      <c r="F101" s="100" t="s">
        <v>716</v>
      </c>
      <c r="G101" s="65"/>
      <c r="H101" s="69" t="s">
        <v>275</v>
      </c>
      <c r="I101" s="70"/>
      <c r="J101" s="70"/>
      <c r="K101" s="69" t="s">
        <v>2278</v>
      </c>
      <c r="L101" s="73">
        <v>67.56459396080504</v>
      </c>
      <c r="M101" s="74">
        <v>1539.6370849609375</v>
      </c>
      <c r="N101" s="74">
        <v>1133.1070556640625</v>
      </c>
      <c r="O101" s="75"/>
      <c r="P101" s="76"/>
      <c r="Q101" s="76"/>
      <c r="R101" s="86"/>
      <c r="S101" s="48">
        <v>0</v>
      </c>
      <c r="T101" s="48">
        <v>3</v>
      </c>
      <c r="U101" s="49">
        <v>1.666667</v>
      </c>
      <c r="V101" s="49">
        <v>0.029412</v>
      </c>
      <c r="W101" s="49">
        <v>0.054516</v>
      </c>
      <c r="X101" s="49">
        <v>0.892621</v>
      </c>
      <c r="Y101" s="49">
        <v>0.3333333333333333</v>
      </c>
      <c r="Z101" s="49">
        <v>0</v>
      </c>
      <c r="AA101" s="71">
        <v>101</v>
      </c>
      <c r="AB101" s="71"/>
      <c r="AC101" s="72"/>
      <c r="AD101" s="78" t="s">
        <v>1273</v>
      </c>
      <c r="AE101" s="78">
        <v>96</v>
      </c>
      <c r="AF101" s="78">
        <v>73</v>
      </c>
      <c r="AG101" s="78">
        <v>208</v>
      </c>
      <c r="AH101" s="78">
        <v>116</v>
      </c>
      <c r="AI101" s="78"/>
      <c r="AJ101" s="78" t="s">
        <v>1446</v>
      </c>
      <c r="AK101" s="78" t="s">
        <v>1595</v>
      </c>
      <c r="AL101" s="83" t="s">
        <v>1703</v>
      </c>
      <c r="AM101" s="78"/>
      <c r="AN101" s="80">
        <v>41807.622025462966</v>
      </c>
      <c r="AO101" s="83" t="s">
        <v>1846</v>
      </c>
      <c r="AP101" s="78" t="b">
        <v>1</v>
      </c>
      <c r="AQ101" s="78" t="b">
        <v>0</v>
      </c>
      <c r="AR101" s="78" t="b">
        <v>0</v>
      </c>
      <c r="AS101" s="78" t="s">
        <v>1115</v>
      </c>
      <c r="AT101" s="78">
        <v>0</v>
      </c>
      <c r="AU101" s="83" t="s">
        <v>1913</v>
      </c>
      <c r="AV101" s="78" t="b">
        <v>0</v>
      </c>
      <c r="AW101" s="78" t="s">
        <v>2000</v>
      </c>
      <c r="AX101" s="83" t="s">
        <v>2099</v>
      </c>
      <c r="AY101" s="78" t="s">
        <v>66</v>
      </c>
      <c r="AZ101" s="78" t="str">
        <f>REPLACE(INDEX(GroupVertices[Group],MATCH(Vertices[[#This Row],[Vertex]],GroupVertices[Vertex],0)),1,1,"")</f>
        <v>2</v>
      </c>
      <c r="BA101" s="48"/>
      <c r="BB101" s="48"/>
      <c r="BC101" s="48"/>
      <c r="BD101" s="48"/>
      <c r="BE101" s="48" t="s">
        <v>610</v>
      </c>
      <c r="BF101" s="48" t="s">
        <v>610</v>
      </c>
      <c r="BG101" s="120" t="s">
        <v>2889</v>
      </c>
      <c r="BH101" s="120" t="s">
        <v>2889</v>
      </c>
      <c r="BI101" s="120" t="s">
        <v>2982</v>
      </c>
      <c r="BJ101" s="120" t="s">
        <v>2982</v>
      </c>
      <c r="BK101" s="120">
        <v>0</v>
      </c>
      <c r="BL101" s="123">
        <v>0</v>
      </c>
      <c r="BM101" s="120">
        <v>0</v>
      </c>
      <c r="BN101" s="123">
        <v>0</v>
      </c>
      <c r="BO101" s="120">
        <v>0</v>
      </c>
      <c r="BP101" s="123">
        <v>0</v>
      </c>
      <c r="BQ101" s="120">
        <v>18</v>
      </c>
      <c r="BR101" s="123">
        <v>100</v>
      </c>
      <c r="BS101" s="120">
        <v>18</v>
      </c>
      <c r="BT101" s="2"/>
      <c r="BU101" s="3"/>
      <c r="BV101" s="3"/>
      <c r="BW101" s="3"/>
      <c r="BX101" s="3"/>
    </row>
    <row r="102" spans="1:76" ht="15">
      <c r="A102" s="64" t="s">
        <v>370</v>
      </c>
      <c r="B102" s="65"/>
      <c r="C102" s="65" t="s">
        <v>64</v>
      </c>
      <c r="D102" s="66">
        <v>162.97401178033934</v>
      </c>
      <c r="E102" s="68"/>
      <c r="F102" s="100" t="s">
        <v>1973</v>
      </c>
      <c r="G102" s="65"/>
      <c r="H102" s="69" t="s">
        <v>370</v>
      </c>
      <c r="I102" s="70"/>
      <c r="J102" s="70"/>
      <c r="K102" s="69" t="s">
        <v>2279</v>
      </c>
      <c r="L102" s="73">
        <v>1</v>
      </c>
      <c r="M102" s="74">
        <v>1989.822265625</v>
      </c>
      <c r="N102" s="74">
        <v>967.5057983398438</v>
      </c>
      <c r="O102" s="75"/>
      <c r="P102" s="76"/>
      <c r="Q102" s="76"/>
      <c r="R102" s="86"/>
      <c r="S102" s="48">
        <v>2</v>
      </c>
      <c r="T102" s="48">
        <v>0</v>
      </c>
      <c r="U102" s="49">
        <v>0</v>
      </c>
      <c r="V102" s="49">
        <v>0.027778</v>
      </c>
      <c r="W102" s="49">
        <v>0.039045</v>
      </c>
      <c r="X102" s="49">
        <v>0.647937</v>
      </c>
      <c r="Y102" s="49">
        <v>0.5</v>
      </c>
      <c r="Z102" s="49">
        <v>0</v>
      </c>
      <c r="AA102" s="71">
        <v>102</v>
      </c>
      <c r="AB102" s="71"/>
      <c r="AC102" s="72"/>
      <c r="AD102" s="78" t="s">
        <v>1274</v>
      </c>
      <c r="AE102" s="78">
        <v>1058</v>
      </c>
      <c r="AF102" s="78">
        <v>1007</v>
      </c>
      <c r="AG102" s="78">
        <v>997</v>
      </c>
      <c r="AH102" s="78">
        <v>276</v>
      </c>
      <c r="AI102" s="78"/>
      <c r="AJ102" s="78" t="s">
        <v>1447</v>
      </c>
      <c r="AK102" s="78" t="s">
        <v>1596</v>
      </c>
      <c r="AL102" s="83" t="s">
        <v>1704</v>
      </c>
      <c r="AM102" s="78"/>
      <c r="AN102" s="80">
        <v>41455.70226851852</v>
      </c>
      <c r="AO102" s="83" t="s">
        <v>1847</v>
      </c>
      <c r="AP102" s="78" t="b">
        <v>0</v>
      </c>
      <c r="AQ102" s="78" t="b">
        <v>0</v>
      </c>
      <c r="AR102" s="78" t="b">
        <v>0</v>
      </c>
      <c r="AS102" s="78" t="s">
        <v>1115</v>
      </c>
      <c r="AT102" s="78">
        <v>12</v>
      </c>
      <c r="AU102" s="83" t="s">
        <v>1916</v>
      </c>
      <c r="AV102" s="78" t="b">
        <v>0</v>
      </c>
      <c r="AW102" s="78" t="s">
        <v>2000</v>
      </c>
      <c r="AX102" s="83" t="s">
        <v>2100</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276</v>
      </c>
      <c r="B103" s="65"/>
      <c r="C103" s="65" t="s">
        <v>64</v>
      </c>
      <c r="D103" s="66">
        <v>162.9769192781911</v>
      </c>
      <c r="E103" s="68"/>
      <c r="F103" s="100" t="s">
        <v>717</v>
      </c>
      <c r="G103" s="65"/>
      <c r="H103" s="69" t="s">
        <v>276</v>
      </c>
      <c r="I103" s="70"/>
      <c r="J103" s="70"/>
      <c r="K103" s="69" t="s">
        <v>2280</v>
      </c>
      <c r="L103" s="73">
        <v>1</v>
      </c>
      <c r="M103" s="74">
        <v>434.22125244140625</v>
      </c>
      <c r="N103" s="74">
        <v>4913.79443359375</v>
      </c>
      <c r="O103" s="75"/>
      <c r="P103" s="76"/>
      <c r="Q103" s="76"/>
      <c r="R103" s="86"/>
      <c r="S103" s="48">
        <v>1</v>
      </c>
      <c r="T103" s="48">
        <v>1</v>
      </c>
      <c r="U103" s="49">
        <v>0</v>
      </c>
      <c r="V103" s="49">
        <v>0</v>
      </c>
      <c r="W103" s="49">
        <v>0</v>
      </c>
      <c r="X103" s="49">
        <v>0.999997</v>
      </c>
      <c r="Y103" s="49">
        <v>0</v>
      </c>
      <c r="Z103" s="49" t="s">
        <v>3310</v>
      </c>
      <c r="AA103" s="71">
        <v>103</v>
      </c>
      <c r="AB103" s="71"/>
      <c r="AC103" s="72"/>
      <c r="AD103" s="78" t="s">
        <v>1275</v>
      </c>
      <c r="AE103" s="78">
        <v>694</v>
      </c>
      <c r="AF103" s="78">
        <v>1010</v>
      </c>
      <c r="AG103" s="78">
        <v>6963</v>
      </c>
      <c r="AH103" s="78">
        <v>580</v>
      </c>
      <c r="AI103" s="78"/>
      <c r="AJ103" s="78" t="s">
        <v>1448</v>
      </c>
      <c r="AK103" s="78" t="s">
        <v>1597</v>
      </c>
      <c r="AL103" s="78"/>
      <c r="AM103" s="78"/>
      <c r="AN103" s="80">
        <v>41242.17445601852</v>
      </c>
      <c r="AO103" s="83" t="s">
        <v>1848</v>
      </c>
      <c r="AP103" s="78" t="b">
        <v>0</v>
      </c>
      <c r="AQ103" s="78" t="b">
        <v>0</v>
      </c>
      <c r="AR103" s="78" t="b">
        <v>0</v>
      </c>
      <c r="AS103" s="78" t="s">
        <v>1115</v>
      </c>
      <c r="AT103" s="78">
        <v>33</v>
      </c>
      <c r="AU103" s="83" t="s">
        <v>1914</v>
      </c>
      <c r="AV103" s="78" t="b">
        <v>0</v>
      </c>
      <c r="AW103" s="78" t="s">
        <v>2000</v>
      </c>
      <c r="AX103" s="83" t="s">
        <v>2101</v>
      </c>
      <c r="AY103" s="78" t="s">
        <v>66</v>
      </c>
      <c r="AZ103" s="78" t="str">
        <f>REPLACE(INDEX(GroupVertices[Group],MATCH(Vertices[[#This Row],[Vertex]],GroupVertices[Vertex],0)),1,1,"")</f>
        <v>1</v>
      </c>
      <c r="BA103" s="48" t="s">
        <v>542</v>
      </c>
      <c r="BB103" s="48" t="s">
        <v>542</v>
      </c>
      <c r="BC103" s="48" t="s">
        <v>589</v>
      </c>
      <c r="BD103" s="48" t="s">
        <v>589</v>
      </c>
      <c r="BE103" s="48"/>
      <c r="BF103" s="48"/>
      <c r="BG103" s="120" t="s">
        <v>2890</v>
      </c>
      <c r="BH103" s="120" t="s">
        <v>2890</v>
      </c>
      <c r="BI103" s="120" t="s">
        <v>2983</v>
      </c>
      <c r="BJ103" s="120" t="s">
        <v>2983</v>
      </c>
      <c r="BK103" s="120">
        <v>2</v>
      </c>
      <c r="BL103" s="123">
        <v>8.333333333333334</v>
      </c>
      <c r="BM103" s="120">
        <v>0</v>
      </c>
      <c r="BN103" s="123">
        <v>0</v>
      </c>
      <c r="BO103" s="120">
        <v>0</v>
      </c>
      <c r="BP103" s="123">
        <v>0</v>
      </c>
      <c r="BQ103" s="120">
        <v>22</v>
      </c>
      <c r="BR103" s="123">
        <v>91.66666666666667</v>
      </c>
      <c r="BS103" s="120">
        <v>24</v>
      </c>
      <c r="BT103" s="2"/>
      <c r="BU103" s="3"/>
      <c r="BV103" s="3"/>
      <c r="BW103" s="3"/>
      <c r="BX103" s="3"/>
    </row>
    <row r="104" spans="1:76" ht="15">
      <c r="A104" s="64" t="s">
        <v>277</v>
      </c>
      <c r="B104" s="65"/>
      <c r="C104" s="65" t="s">
        <v>64</v>
      </c>
      <c r="D104" s="66">
        <v>162.51075045595903</v>
      </c>
      <c r="E104" s="68"/>
      <c r="F104" s="100" t="s">
        <v>718</v>
      </c>
      <c r="G104" s="65"/>
      <c r="H104" s="69" t="s">
        <v>277</v>
      </c>
      <c r="I104" s="70"/>
      <c r="J104" s="70"/>
      <c r="K104" s="69" t="s">
        <v>2281</v>
      </c>
      <c r="L104" s="73">
        <v>1</v>
      </c>
      <c r="M104" s="74">
        <v>434.22125244140625</v>
      </c>
      <c r="N104" s="74">
        <v>6634.63037109375</v>
      </c>
      <c r="O104" s="75"/>
      <c r="P104" s="76"/>
      <c r="Q104" s="76"/>
      <c r="R104" s="86"/>
      <c r="S104" s="48">
        <v>1</v>
      </c>
      <c r="T104" s="48">
        <v>1</v>
      </c>
      <c r="U104" s="49">
        <v>0</v>
      </c>
      <c r="V104" s="49">
        <v>0</v>
      </c>
      <c r="W104" s="49">
        <v>0</v>
      </c>
      <c r="X104" s="49">
        <v>0.999997</v>
      </c>
      <c r="Y104" s="49">
        <v>0</v>
      </c>
      <c r="Z104" s="49" t="s">
        <v>3310</v>
      </c>
      <c r="AA104" s="71">
        <v>104</v>
      </c>
      <c r="AB104" s="71"/>
      <c r="AC104" s="72"/>
      <c r="AD104" s="78" t="s">
        <v>1276</v>
      </c>
      <c r="AE104" s="78">
        <v>696</v>
      </c>
      <c r="AF104" s="78">
        <v>529</v>
      </c>
      <c r="AG104" s="78">
        <v>50189</v>
      </c>
      <c r="AH104" s="78">
        <v>137407</v>
      </c>
      <c r="AI104" s="78"/>
      <c r="AJ104" s="78" t="s">
        <v>1449</v>
      </c>
      <c r="AK104" s="78" t="s">
        <v>1598</v>
      </c>
      <c r="AL104" s="83" t="s">
        <v>1705</v>
      </c>
      <c r="AM104" s="78"/>
      <c r="AN104" s="80">
        <v>39989.8672337963</v>
      </c>
      <c r="AO104" s="83" t="s">
        <v>1849</v>
      </c>
      <c r="AP104" s="78" t="b">
        <v>0</v>
      </c>
      <c r="AQ104" s="78" t="b">
        <v>0</v>
      </c>
      <c r="AR104" s="78" t="b">
        <v>1</v>
      </c>
      <c r="AS104" s="78" t="s">
        <v>1115</v>
      </c>
      <c r="AT104" s="78">
        <v>17</v>
      </c>
      <c r="AU104" s="83" t="s">
        <v>1921</v>
      </c>
      <c r="AV104" s="78" t="b">
        <v>0</v>
      </c>
      <c r="AW104" s="78" t="s">
        <v>2000</v>
      </c>
      <c r="AX104" s="83" t="s">
        <v>2102</v>
      </c>
      <c r="AY104" s="78" t="s">
        <v>66</v>
      </c>
      <c r="AZ104" s="78" t="str">
        <f>REPLACE(INDEX(GroupVertices[Group],MATCH(Vertices[[#This Row],[Vertex]],GroupVertices[Vertex],0)),1,1,"")</f>
        <v>1</v>
      </c>
      <c r="BA104" s="48" t="s">
        <v>543</v>
      </c>
      <c r="BB104" s="48" t="s">
        <v>543</v>
      </c>
      <c r="BC104" s="48" t="s">
        <v>579</v>
      </c>
      <c r="BD104" s="48" t="s">
        <v>579</v>
      </c>
      <c r="BE104" s="48"/>
      <c r="BF104" s="48"/>
      <c r="BG104" s="120" t="s">
        <v>2891</v>
      </c>
      <c r="BH104" s="120" t="s">
        <v>2891</v>
      </c>
      <c r="BI104" s="120" t="s">
        <v>2984</v>
      </c>
      <c r="BJ104" s="120" t="s">
        <v>2984</v>
      </c>
      <c r="BK104" s="120">
        <v>0</v>
      </c>
      <c r="BL104" s="123">
        <v>0</v>
      </c>
      <c r="BM104" s="120">
        <v>0</v>
      </c>
      <c r="BN104" s="123">
        <v>0</v>
      </c>
      <c r="BO104" s="120">
        <v>0</v>
      </c>
      <c r="BP104" s="123">
        <v>0</v>
      </c>
      <c r="BQ104" s="120">
        <v>6</v>
      </c>
      <c r="BR104" s="123">
        <v>100</v>
      </c>
      <c r="BS104" s="120">
        <v>6</v>
      </c>
      <c r="BT104" s="2"/>
      <c r="BU104" s="3"/>
      <c r="BV104" s="3"/>
      <c r="BW104" s="3"/>
      <c r="BX104" s="3"/>
    </row>
    <row r="105" spans="1:76" ht="15">
      <c r="A105" s="64" t="s">
        <v>278</v>
      </c>
      <c r="B105" s="65"/>
      <c r="C105" s="65" t="s">
        <v>64</v>
      </c>
      <c r="D105" s="66">
        <v>162.1696040413526</v>
      </c>
      <c r="E105" s="68"/>
      <c r="F105" s="100" t="s">
        <v>719</v>
      </c>
      <c r="G105" s="65"/>
      <c r="H105" s="69" t="s">
        <v>278</v>
      </c>
      <c r="I105" s="70"/>
      <c r="J105" s="70"/>
      <c r="K105" s="69" t="s">
        <v>2282</v>
      </c>
      <c r="L105" s="73">
        <v>1</v>
      </c>
      <c r="M105" s="74">
        <v>4397.58203125</v>
      </c>
      <c r="N105" s="74">
        <v>981.4225463867188</v>
      </c>
      <c r="O105" s="75"/>
      <c r="P105" s="76"/>
      <c r="Q105" s="76"/>
      <c r="R105" s="86"/>
      <c r="S105" s="48">
        <v>0</v>
      </c>
      <c r="T105" s="48">
        <v>2</v>
      </c>
      <c r="U105" s="49">
        <v>0</v>
      </c>
      <c r="V105" s="49">
        <v>0.083333</v>
      </c>
      <c r="W105" s="49">
        <v>0</v>
      </c>
      <c r="X105" s="49">
        <v>0.648758</v>
      </c>
      <c r="Y105" s="49">
        <v>0.5</v>
      </c>
      <c r="Z105" s="49">
        <v>0</v>
      </c>
      <c r="AA105" s="71">
        <v>105</v>
      </c>
      <c r="AB105" s="71"/>
      <c r="AC105" s="72"/>
      <c r="AD105" s="78" t="s">
        <v>1277</v>
      </c>
      <c r="AE105" s="78">
        <v>173</v>
      </c>
      <c r="AF105" s="78">
        <v>177</v>
      </c>
      <c r="AG105" s="78">
        <v>3500</v>
      </c>
      <c r="AH105" s="78">
        <v>7585</v>
      </c>
      <c r="AI105" s="78"/>
      <c r="AJ105" s="78" t="s">
        <v>1450</v>
      </c>
      <c r="AK105" s="78" t="s">
        <v>1599</v>
      </c>
      <c r="AL105" s="83" t="s">
        <v>1706</v>
      </c>
      <c r="AM105" s="78"/>
      <c r="AN105" s="80">
        <v>43106.06167824074</v>
      </c>
      <c r="AO105" s="83" t="s">
        <v>1850</v>
      </c>
      <c r="AP105" s="78" t="b">
        <v>1</v>
      </c>
      <c r="AQ105" s="78" t="b">
        <v>0</v>
      </c>
      <c r="AR105" s="78" t="b">
        <v>0</v>
      </c>
      <c r="AS105" s="78" t="s">
        <v>1115</v>
      </c>
      <c r="AT105" s="78">
        <v>1</v>
      </c>
      <c r="AU105" s="78"/>
      <c r="AV105" s="78" t="b">
        <v>0</v>
      </c>
      <c r="AW105" s="78" t="s">
        <v>2000</v>
      </c>
      <c r="AX105" s="83" t="s">
        <v>2103</v>
      </c>
      <c r="AY105" s="78" t="s">
        <v>66</v>
      </c>
      <c r="AZ105" s="78" t="str">
        <f>REPLACE(INDEX(GroupVertices[Group],MATCH(Vertices[[#This Row],[Vertex]],GroupVertices[Vertex],0)),1,1,"")</f>
        <v>5</v>
      </c>
      <c r="BA105" s="48"/>
      <c r="BB105" s="48"/>
      <c r="BC105" s="48"/>
      <c r="BD105" s="48"/>
      <c r="BE105" s="48"/>
      <c r="BF105" s="48"/>
      <c r="BG105" s="120" t="s">
        <v>2892</v>
      </c>
      <c r="BH105" s="120" t="s">
        <v>2892</v>
      </c>
      <c r="BI105" s="120" t="s">
        <v>2985</v>
      </c>
      <c r="BJ105" s="120" t="s">
        <v>2985</v>
      </c>
      <c r="BK105" s="120">
        <v>0</v>
      </c>
      <c r="BL105" s="123">
        <v>0</v>
      </c>
      <c r="BM105" s="120">
        <v>0</v>
      </c>
      <c r="BN105" s="123">
        <v>0</v>
      </c>
      <c r="BO105" s="120">
        <v>0</v>
      </c>
      <c r="BP105" s="123">
        <v>0</v>
      </c>
      <c r="BQ105" s="120">
        <v>26</v>
      </c>
      <c r="BR105" s="123">
        <v>100</v>
      </c>
      <c r="BS105" s="120">
        <v>26</v>
      </c>
      <c r="BT105" s="2"/>
      <c r="BU105" s="3"/>
      <c r="BV105" s="3"/>
      <c r="BW105" s="3"/>
      <c r="BX105" s="3"/>
    </row>
    <row r="106" spans="1:76" ht="15">
      <c r="A106" s="64" t="s">
        <v>371</v>
      </c>
      <c r="B106" s="65"/>
      <c r="C106" s="65" t="s">
        <v>64</v>
      </c>
      <c r="D106" s="66">
        <v>174.370434193285</v>
      </c>
      <c r="E106" s="68"/>
      <c r="F106" s="100" t="s">
        <v>1974</v>
      </c>
      <c r="G106" s="65"/>
      <c r="H106" s="69" t="s">
        <v>371</v>
      </c>
      <c r="I106" s="70"/>
      <c r="J106" s="70"/>
      <c r="K106" s="69" t="s">
        <v>2283</v>
      </c>
      <c r="L106" s="73">
        <v>600.0812258310003</v>
      </c>
      <c r="M106" s="74">
        <v>3856.479736328125</v>
      </c>
      <c r="N106" s="74">
        <v>1940.1458740234375</v>
      </c>
      <c r="O106" s="75"/>
      <c r="P106" s="76"/>
      <c r="Q106" s="76"/>
      <c r="R106" s="86"/>
      <c r="S106" s="48">
        <v>7</v>
      </c>
      <c r="T106" s="48">
        <v>0</v>
      </c>
      <c r="U106" s="49">
        <v>15</v>
      </c>
      <c r="V106" s="49">
        <v>0.142857</v>
      </c>
      <c r="W106" s="49">
        <v>0</v>
      </c>
      <c r="X106" s="49">
        <v>2.053712</v>
      </c>
      <c r="Y106" s="49">
        <v>0.14285714285714285</v>
      </c>
      <c r="Z106" s="49">
        <v>0</v>
      </c>
      <c r="AA106" s="71">
        <v>106</v>
      </c>
      <c r="AB106" s="71"/>
      <c r="AC106" s="72"/>
      <c r="AD106" s="78" t="s">
        <v>1278</v>
      </c>
      <c r="AE106" s="78">
        <v>2363</v>
      </c>
      <c r="AF106" s="78">
        <v>12766</v>
      </c>
      <c r="AG106" s="78">
        <v>6129</v>
      </c>
      <c r="AH106" s="78">
        <v>472</v>
      </c>
      <c r="AI106" s="78"/>
      <c r="AJ106" s="78" t="s">
        <v>1451</v>
      </c>
      <c r="AK106" s="78" t="s">
        <v>1600</v>
      </c>
      <c r="AL106" s="83" t="s">
        <v>1707</v>
      </c>
      <c r="AM106" s="78"/>
      <c r="AN106" s="80">
        <v>39932.60857638889</v>
      </c>
      <c r="AO106" s="78"/>
      <c r="AP106" s="78" t="b">
        <v>0</v>
      </c>
      <c r="AQ106" s="78" t="b">
        <v>0</v>
      </c>
      <c r="AR106" s="78" t="b">
        <v>0</v>
      </c>
      <c r="AS106" s="78" t="s">
        <v>1115</v>
      </c>
      <c r="AT106" s="78">
        <v>256</v>
      </c>
      <c r="AU106" s="83" t="s">
        <v>1913</v>
      </c>
      <c r="AV106" s="78" t="b">
        <v>1</v>
      </c>
      <c r="AW106" s="78" t="s">
        <v>2000</v>
      </c>
      <c r="AX106" s="83" t="s">
        <v>2104</v>
      </c>
      <c r="AY106" s="78" t="s">
        <v>65</v>
      </c>
      <c r="AZ106" s="78" t="str">
        <f>REPLACE(INDEX(GroupVertices[Group],MATCH(Vertices[[#This Row],[Vertex]],GroupVertices[Vertex],0)),1,1,"")</f>
        <v>5</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285</v>
      </c>
      <c r="B107" s="65"/>
      <c r="C107" s="65" t="s">
        <v>64</v>
      </c>
      <c r="D107" s="66">
        <v>162.25101398120188</v>
      </c>
      <c r="E107" s="68"/>
      <c r="F107" s="100" t="s">
        <v>726</v>
      </c>
      <c r="G107" s="65"/>
      <c r="H107" s="69" t="s">
        <v>285</v>
      </c>
      <c r="I107" s="70"/>
      <c r="J107" s="70"/>
      <c r="K107" s="69" t="s">
        <v>2284</v>
      </c>
      <c r="L107" s="73">
        <v>600.0812258310003</v>
      </c>
      <c r="M107" s="74">
        <v>3842.5400390625</v>
      </c>
      <c r="N107" s="74">
        <v>1494.862060546875</v>
      </c>
      <c r="O107" s="75"/>
      <c r="P107" s="76"/>
      <c r="Q107" s="76"/>
      <c r="R107" s="86"/>
      <c r="S107" s="48">
        <v>6</v>
      </c>
      <c r="T107" s="48">
        <v>1</v>
      </c>
      <c r="U107" s="49">
        <v>15</v>
      </c>
      <c r="V107" s="49">
        <v>0.142857</v>
      </c>
      <c r="W107" s="49">
        <v>0</v>
      </c>
      <c r="X107" s="49">
        <v>2.053712</v>
      </c>
      <c r="Y107" s="49">
        <v>0.14285714285714285</v>
      </c>
      <c r="Z107" s="49">
        <v>0</v>
      </c>
      <c r="AA107" s="71">
        <v>107</v>
      </c>
      <c r="AB107" s="71"/>
      <c r="AC107" s="72"/>
      <c r="AD107" s="78" t="s">
        <v>1279</v>
      </c>
      <c r="AE107" s="78">
        <v>192</v>
      </c>
      <c r="AF107" s="78">
        <v>261</v>
      </c>
      <c r="AG107" s="78">
        <v>308</v>
      </c>
      <c r="AH107" s="78">
        <v>802</v>
      </c>
      <c r="AI107" s="78"/>
      <c r="AJ107" s="78" t="s">
        <v>1452</v>
      </c>
      <c r="AK107" s="78" t="s">
        <v>1601</v>
      </c>
      <c r="AL107" s="78"/>
      <c r="AM107" s="78"/>
      <c r="AN107" s="80">
        <v>40854.062418981484</v>
      </c>
      <c r="AO107" s="78"/>
      <c r="AP107" s="78" t="b">
        <v>1</v>
      </c>
      <c r="AQ107" s="78" t="b">
        <v>0</v>
      </c>
      <c r="AR107" s="78" t="b">
        <v>0</v>
      </c>
      <c r="AS107" s="78" t="s">
        <v>1115</v>
      </c>
      <c r="AT107" s="78">
        <v>9</v>
      </c>
      <c r="AU107" s="83" t="s">
        <v>1913</v>
      </c>
      <c r="AV107" s="78" t="b">
        <v>0</v>
      </c>
      <c r="AW107" s="78" t="s">
        <v>2000</v>
      </c>
      <c r="AX107" s="83" t="s">
        <v>2105</v>
      </c>
      <c r="AY107" s="78" t="s">
        <v>66</v>
      </c>
      <c r="AZ107" s="78" t="str">
        <f>REPLACE(INDEX(GroupVertices[Group],MATCH(Vertices[[#This Row],[Vertex]],GroupVertices[Vertex],0)),1,1,"")</f>
        <v>5</v>
      </c>
      <c r="BA107" s="48" t="s">
        <v>544</v>
      </c>
      <c r="BB107" s="48" t="s">
        <v>544</v>
      </c>
      <c r="BC107" s="48" t="s">
        <v>590</v>
      </c>
      <c r="BD107" s="48" t="s">
        <v>590</v>
      </c>
      <c r="BE107" s="48" t="s">
        <v>625</v>
      </c>
      <c r="BF107" s="48" t="s">
        <v>625</v>
      </c>
      <c r="BG107" s="120" t="s">
        <v>2605</v>
      </c>
      <c r="BH107" s="120" t="s">
        <v>2605</v>
      </c>
      <c r="BI107" s="120" t="s">
        <v>2723</v>
      </c>
      <c r="BJ107" s="120" t="s">
        <v>2723</v>
      </c>
      <c r="BK107" s="120">
        <v>0</v>
      </c>
      <c r="BL107" s="123">
        <v>0</v>
      </c>
      <c r="BM107" s="120">
        <v>0</v>
      </c>
      <c r="BN107" s="123">
        <v>0</v>
      </c>
      <c r="BO107" s="120">
        <v>0</v>
      </c>
      <c r="BP107" s="123">
        <v>0</v>
      </c>
      <c r="BQ107" s="120">
        <v>26</v>
      </c>
      <c r="BR107" s="123">
        <v>100</v>
      </c>
      <c r="BS107" s="120">
        <v>26</v>
      </c>
      <c r="BT107" s="2"/>
      <c r="BU107" s="3"/>
      <c r="BV107" s="3"/>
      <c r="BW107" s="3"/>
      <c r="BX107" s="3"/>
    </row>
    <row r="108" spans="1:76" ht="15">
      <c r="A108" s="64" t="s">
        <v>279</v>
      </c>
      <c r="B108" s="65"/>
      <c r="C108" s="65" t="s">
        <v>64</v>
      </c>
      <c r="D108" s="66">
        <v>163.199827446826</v>
      </c>
      <c r="E108" s="68"/>
      <c r="F108" s="100" t="s">
        <v>720</v>
      </c>
      <c r="G108" s="65"/>
      <c r="H108" s="69" t="s">
        <v>279</v>
      </c>
      <c r="I108" s="70"/>
      <c r="J108" s="70"/>
      <c r="K108" s="69" t="s">
        <v>2285</v>
      </c>
      <c r="L108" s="73">
        <v>1</v>
      </c>
      <c r="M108" s="74">
        <v>3808.4814453125</v>
      </c>
      <c r="N108" s="74">
        <v>352.9058837890625</v>
      </c>
      <c r="O108" s="75"/>
      <c r="P108" s="76"/>
      <c r="Q108" s="76"/>
      <c r="R108" s="86"/>
      <c r="S108" s="48">
        <v>0</v>
      </c>
      <c r="T108" s="48">
        <v>2</v>
      </c>
      <c r="U108" s="49">
        <v>0</v>
      </c>
      <c r="V108" s="49">
        <v>0.083333</v>
      </c>
      <c r="W108" s="49">
        <v>0</v>
      </c>
      <c r="X108" s="49">
        <v>0.648758</v>
      </c>
      <c r="Y108" s="49">
        <v>0.5</v>
      </c>
      <c r="Z108" s="49">
        <v>0</v>
      </c>
      <c r="AA108" s="71">
        <v>108</v>
      </c>
      <c r="AB108" s="71"/>
      <c r="AC108" s="72"/>
      <c r="AD108" s="78" t="s">
        <v>1280</v>
      </c>
      <c r="AE108" s="78">
        <v>671</v>
      </c>
      <c r="AF108" s="78">
        <v>1240</v>
      </c>
      <c r="AG108" s="78">
        <v>1748</v>
      </c>
      <c r="AH108" s="78">
        <v>669</v>
      </c>
      <c r="AI108" s="78"/>
      <c r="AJ108" s="78" t="s">
        <v>1453</v>
      </c>
      <c r="AK108" s="78" t="s">
        <v>1602</v>
      </c>
      <c r="AL108" s="83" t="s">
        <v>1708</v>
      </c>
      <c r="AM108" s="78"/>
      <c r="AN108" s="80">
        <v>41987.54677083333</v>
      </c>
      <c r="AO108" s="83" t="s">
        <v>1851</v>
      </c>
      <c r="AP108" s="78" t="b">
        <v>1</v>
      </c>
      <c r="AQ108" s="78" t="b">
        <v>0</v>
      </c>
      <c r="AR108" s="78" t="b">
        <v>0</v>
      </c>
      <c r="AS108" s="78" t="s">
        <v>1115</v>
      </c>
      <c r="AT108" s="78">
        <v>23</v>
      </c>
      <c r="AU108" s="83" t="s">
        <v>1913</v>
      </c>
      <c r="AV108" s="78" t="b">
        <v>0</v>
      </c>
      <c r="AW108" s="78" t="s">
        <v>2000</v>
      </c>
      <c r="AX108" s="83" t="s">
        <v>2106</v>
      </c>
      <c r="AY108" s="78" t="s">
        <v>66</v>
      </c>
      <c r="AZ108" s="78" t="str">
        <f>REPLACE(INDEX(GroupVertices[Group],MATCH(Vertices[[#This Row],[Vertex]],GroupVertices[Vertex],0)),1,1,"")</f>
        <v>5</v>
      </c>
      <c r="BA108" s="48"/>
      <c r="BB108" s="48"/>
      <c r="BC108" s="48"/>
      <c r="BD108" s="48"/>
      <c r="BE108" s="48"/>
      <c r="BF108" s="48"/>
      <c r="BG108" s="120" t="s">
        <v>2892</v>
      </c>
      <c r="BH108" s="120" t="s">
        <v>2892</v>
      </c>
      <c r="BI108" s="120" t="s">
        <v>2985</v>
      </c>
      <c r="BJ108" s="120" t="s">
        <v>2985</v>
      </c>
      <c r="BK108" s="120">
        <v>0</v>
      </c>
      <c r="BL108" s="123">
        <v>0</v>
      </c>
      <c r="BM108" s="120">
        <v>0</v>
      </c>
      <c r="BN108" s="123">
        <v>0</v>
      </c>
      <c r="BO108" s="120">
        <v>0</v>
      </c>
      <c r="BP108" s="123">
        <v>0</v>
      </c>
      <c r="BQ108" s="120">
        <v>26</v>
      </c>
      <c r="BR108" s="123">
        <v>100</v>
      </c>
      <c r="BS108" s="120">
        <v>26</v>
      </c>
      <c r="BT108" s="2"/>
      <c r="BU108" s="3"/>
      <c r="BV108" s="3"/>
      <c r="BW108" s="3"/>
      <c r="BX108" s="3"/>
    </row>
    <row r="109" spans="1:76" ht="15">
      <c r="A109" s="64" t="s">
        <v>280</v>
      </c>
      <c r="B109" s="65"/>
      <c r="C109" s="65" t="s">
        <v>64</v>
      </c>
      <c r="D109" s="66">
        <v>163.31031236519283</v>
      </c>
      <c r="E109" s="68"/>
      <c r="F109" s="100" t="s">
        <v>721</v>
      </c>
      <c r="G109" s="65"/>
      <c r="H109" s="69" t="s">
        <v>280</v>
      </c>
      <c r="I109" s="70"/>
      <c r="J109" s="70"/>
      <c r="K109" s="69" t="s">
        <v>2286</v>
      </c>
      <c r="L109" s="73">
        <v>600.0812258310003</v>
      </c>
      <c r="M109" s="74">
        <v>3929.389892578125</v>
      </c>
      <c r="N109" s="74">
        <v>4947.5458984375</v>
      </c>
      <c r="O109" s="75"/>
      <c r="P109" s="76"/>
      <c r="Q109" s="76"/>
      <c r="R109" s="86"/>
      <c r="S109" s="48">
        <v>1</v>
      </c>
      <c r="T109" s="48">
        <v>7</v>
      </c>
      <c r="U109" s="49">
        <v>15</v>
      </c>
      <c r="V109" s="49">
        <v>0.142857</v>
      </c>
      <c r="W109" s="49">
        <v>0</v>
      </c>
      <c r="X109" s="49">
        <v>2.053712</v>
      </c>
      <c r="Y109" s="49">
        <v>0.14285714285714285</v>
      </c>
      <c r="Z109" s="49">
        <v>0.14285714285714285</v>
      </c>
      <c r="AA109" s="71">
        <v>109</v>
      </c>
      <c r="AB109" s="71"/>
      <c r="AC109" s="72"/>
      <c r="AD109" s="78" t="s">
        <v>1281</v>
      </c>
      <c r="AE109" s="78">
        <v>1632</v>
      </c>
      <c r="AF109" s="78">
        <v>1354</v>
      </c>
      <c r="AG109" s="78">
        <v>14447</v>
      </c>
      <c r="AH109" s="78">
        <v>79310</v>
      </c>
      <c r="AI109" s="78"/>
      <c r="AJ109" s="78" t="s">
        <v>1454</v>
      </c>
      <c r="AK109" s="78"/>
      <c r="AL109" s="83" t="s">
        <v>1709</v>
      </c>
      <c r="AM109" s="78"/>
      <c r="AN109" s="80">
        <v>41203.100266203706</v>
      </c>
      <c r="AO109" s="83" t="s">
        <v>1852</v>
      </c>
      <c r="AP109" s="78" t="b">
        <v>1</v>
      </c>
      <c r="AQ109" s="78" t="b">
        <v>0</v>
      </c>
      <c r="AR109" s="78" t="b">
        <v>0</v>
      </c>
      <c r="AS109" s="78" t="s">
        <v>1115</v>
      </c>
      <c r="AT109" s="78">
        <v>6</v>
      </c>
      <c r="AU109" s="83" t="s">
        <v>1913</v>
      </c>
      <c r="AV109" s="78" t="b">
        <v>0</v>
      </c>
      <c r="AW109" s="78" t="s">
        <v>2000</v>
      </c>
      <c r="AX109" s="83" t="s">
        <v>2107</v>
      </c>
      <c r="AY109" s="78" t="s">
        <v>66</v>
      </c>
      <c r="AZ109" s="78" t="str">
        <f>REPLACE(INDEX(GroupVertices[Group],MATCH(Vertices[[#This Row],[Vertex]],GroupVertices[Vertex],0)),1,1,"")</f>
        <v>6</v>
      </c>
      <c r="BA109" s="48"/>
      <c r="BB109" s="48"/>
      <c r="BC109" s="48"/>
      <c r="BD109" s="48"/>
      <c r="BE109" s="48"/>
      <c r="BF109" s="48"/>
      <c r="BG109" s="120" t="s">
        <v>2606</v>
      </c>
      <c r="BH109" s="120" t="s">
        <v>2606</v>
      </c>
      <c r="BI109" s="120" t="s">
        <v>2724</v>
      </c>
      <c r="BJ109" s="120" t="s">
        <v>2724</v>
      </c>
      <c r="BK109" s="120">
        <v>1</v>
      </c>
      <c r="BL109" s="123">
        <v>1.9607843137254901</v>
      </c>
      <c r="BM109" s="120">
        <v>1</v>
      </c>
      <c r="BN109" s="123">
        <v>1.9607843137254901</v>
      </c>
      <c r="BO109" s="120">
        <v>0</v>
      </c>
      <c r="BP109" s="123">
        <v>0</v>
      </c>
      <c r="BQ109" s="120">
        <v>49</v>
      </c>
      <c r="BR109" s="123">
        <v>96.07843137254902</v>
      </c>
      <c r="BS109" s="120">
        <v>51</v>
      </c>
      <c r="BT109" s="2"/>
      <c r="BU109" s="3"/>
      <c r="BV109" s="3"/>
      <c r="BW109" s="3"/>
      <c r="BX109" s="3"/>
    </row>
    <row r="110" spans="1:76" ht="15">
      <c r="A110" s="64" t="s">
        <v>372</v>
      </c>
      <c r="B110" s="65"/>
      <c r="C110" s="65" t="s">
        <v>64</v>
      </c>
      <c r="D110" s="66">
        <v>208.57714641923252</v>
      </c>
      <c r="E110" s="68"/>
      <c r="F110" s="100" t="s">
        <v>1975</v>
      </c>
      <c r="G110" s="65"/>
      <c r="H110" s="69" t="s">
        <v>372</v>
      </c>
      <c r="I110" s="70"/>
      <c r="J110" s="70"/>
      <c r="K110" s="69" t="s">
        <v>2287</v>
      </c>
      <c r="L110" s="73">
        <v>1</v>
      </c>
      <c r="M110" s="74">
        <v>4103.9755859375</v>
      </c>
      <c r="N110" s="74">
        <v>3434.95068359375</v>
      </c>
      <c r="O110" s="75"/>
      <c r="P110" s="76"/>
      <c r="Q110" s="76"/>
      <c r="R110" s="86"/>
      <c r="S110" s="48">
        <v>2</v>
      </c>
      <c r="T110" s="48">
        <v>0</v>
      </c>
      <c r="U110" s="49">
        <v>0</v>
      </c>
      <c r="V110" s="49">
        <v>0.083333</v>
      </c>
      <c r="W110" s="49">
        <v>0</v>
      </c>
      <c r="X110" s="49">
        <v>0.648758</v>
      </c>
      <c r="Y110" s="49">
        <v>1</v>
      </c>
      <c r="Z110" s="49">
        <v>0</v>
      </c>
      <c r="AA110" s="71">
        <v>110</v>
      </c>
      <c r="AB110" s="71"/>
      <c r="AC110" s="72"/>
      <c r="AD110" s="78" t="s">
        <v>1282</v>
      </c>
      <c r="AE110" s="78">
        <v>35257</v>
      </c>
      <c r="AF110" s="78">
        <v>48061</v>
      </c>
      <c r="AG110" s="78">
        <v>32867</v>
      </c>
      <c r="AH110" s="78">
        <v>22241</v>
      </c>
      <c r="AI110" s="78"/>
      <c r="AJ110" s="78" t="s">
        <v>1455</v>
      </c>
      <c r="AK110" s="78" t="s">
        <v>1603</v>
      </c>
      <c r="AL110" s="78"/>
      <c r="AM110" s="78"/>
      <c r="AN110" s="80">
        <v>43419.82331018519</v>
      </c>
      <c r="AO110" s="83" t="s">
        <v>1853</v>
      </c>
      <c r="AP110" s="78" t="b">
        <v>1</v>
      </c>
      <c r="AQ110" s="78" t="b">
        <v>0</v>
      </c>
      <c r="AR110" s="78" t="b">
        <v>1</v>
      </c>
      <c r="AS110" s="78" t="s">
        <v>1115</v>
      </c>
      <c r="AT110" s="78">
        <v>8</v>
      </c>
      <c r="AU110" s="78"/>
      <c r="AV110" s="78" t="b">
        <v>0</v>
      </c>
      <c r="AW110" s="78" t="s">
        <v>2000</v>
      </c>
      <c r="AX110" s="83" t="s">
        <v>2108</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281</v>
      </c>
      <c r="B111" s="65"/>
      <c r="C111" s="65" t="s">
        <v>64</v>
      </c>
      <c r="D111" s="66">
        <v>232.62506115113322</v>
      </c>
      <c r="E111" s="68"/>
      <c r="F111" s="100" t="s">
        <v>722</v>
      </c>
      <c r="G111" s="65"/>
      <c r="H111" s="69" t="s">
        <v>281</v>
      </c>
      <c r="I111" s="70"/>
      <c r="J111" s="70"/>
      <c r="K111" s="69" t="s">
        <v>2288</v>
      </c>
      <c r="L111" s="73">
        <v>600.0812258310003</v>
      </c>
      <c r="M111" s="74">
        <v>3769.55517578125</v>
      </c>
      <c r="N111" s="74">
        <v>4663.353515625</v>
      </c>
      <c r="O111" s="75"/>
      <c r="P111" s="76"/>
      <c r="Q111" s="76"/>
      <c r="R111" s="86"/>
      <c r="S111" s="48">
        <v>1</v>
      </c>
      <c r="T111" s="48">
        <v>7</v>
      </c>
      <c r="U111" s="49">
        <v>15</v>
      </c>
      <c r="V111" s="49">
        <v>0.142857</v>
      </c>
      <c r="W111" s="49">
        <v>0</v>
      </c>
      <c r="X111" s="49">
        <v>2.053712</v>
      </c>
      <c r="Y111" s="49">
        <v>0.14285714285714285</v>
      </c>
      <c r="Z111" s="49">
        <v>0.14285714285714285</v>
      </c>
      <c r="AA111" s="71">
        <v>111</v>
      </c>
      <c r="AB111" s="71"/>
      <c r="AC111" s="72"/>
      <c r="AD111" s="78" t="s">
        <v>1283</v>
      </c>
      <c r="AE111" s="78">
        <v>74031</v>
      </c>
      <c r="AF111" s="78">
        <v>72874</v>
      </c>
      <c r="AG111" s="78">
        <v>50731</v>
      </c>
      <c r="AH111" s="78">
        <v>19076</v>
      </c>
      <c r="AI111" s="78"/>
      <c r="AJ111" s="78" t="s">
        <v>1456</v>
      </c>
      <c r="AK111" s="78" t="s">
        <v>1604</v>
      </c>
      <c r="AL111" s="78"/>
      <c r="AM111" s="78"/>
      <c r="AN111" s="80">
        <v>39893.79938657407</v>
      </c>
      <c r="AO111" s="83" t="s">
        <v>1854</v>
      </c>
      <c r="AP111" s="78" t="b">
        <v>0</v>
      </c>
      <c r="AQ111" s="78" t="b">
        <v>0</v>
      </c>
      <c r="AR111" s="78" t="b">
        <v>0</v>
      </c>
      <c r="AS111" s="78" t="s">
        <v>1115</v>
      </c>
      <c r="AT111" s="78">
        <v>323</v>
      </c>
      <c r="AU111" s="83" t="s">
        <v>1915</v>
      </c>
      <c r="AV111" s="78" t="b">
        <v>0</v>
      </c>
      <c r="AW111" s="78" t="s">
        <v>2000</v>
      </c>
      <c r="AX111" s="83" t="s">
        <v>2109</v>
      </c>
      <c r="AY111" s="78" t="s">
        <v>66</v>
      </c>
      <c r="AZ111" s="78" t="str">
        <f>REPLACE(INDEX(GroupVertices[Group],MATCH(Vertices[[#This Row],[Vertex]],GroupVertices[Vertex],0)),1,1,"")</f>
        <v>6</v>
      </c>
      <c r="BA111" s="48"/>
      <c r="BB111" s="48"/>
      <c r="BC111" s="48"/>
      <c r="BD111" s="48"/>
      <c r="BE111" s="48"/>
      <c r="BF111" s="48"/>
      <c r="BG111" s="120" t="s">
        <v>2893</v>
      </c>
      <c r="BH111" s="120" t="s">
        <v>2893</v>
      </c>
      <c r="BI111" s="120" t="s">
        <v>2986</v>
      </c>
      <c r="BJ111" s="120" t="s">
        <v>2986</v>
      </c>
      <c r="BK111" s="120">
        <v>0</v>
      </c>
      <c r="BL111" s="123">
        <v>0</v>
      </c>
      <c r="BM111" s="120">
        <v>0</v>
      </c>
      <c r="BN111" s="123">
        <v>0</v>
      </c>
      <c r="BO111" s="120">
        <v>0</v>
      </c>
      <c r="BP111" s="123">
        <v>0</v>
      </c>
      <c r="BQ111" s="120">
        <v>18</v>
      </c>
      <c r="BR111" s="123">
        <v>100</v>
      </c>
      <c r="BS111" s="120">
        <v>18</v>
      </c>
      <c r="BT111" s="2"/>
      <c r="BU111" s="3"/>
      <c r="BV111" s="3"/>
      <c r="BW111" s="3"/>
      <c r="BX111" s="3"/>
    </row>
    <row r="112" spans="1:76" ht="15">
      <c r="A112" s="64" t="s">
        <v>373</v>
      </c>
      <c r="B112" s="65"/>
      <c r="C112" s="65" t="s">
        <v>64</v>
      </c>
      <c r="D112" s="66">
        <v>162.7414119521986</v>
      </c>
      <c r="E112" s="68"/>
      <c r="F112" s="100" t="s">
        <v>1976</v>
      </c>
      <c r="G112" s="65"/>
      <c r="H112" s="69" t="s">
        <v>373</v>
      </c>
      <c r="I112" s="70"/>
      <c r="J112" s="70"/>
      <c r="K112" s="69" t="s">
        <v>2289</v>
      </c>
      <c r="L112" s="73">
        <v>1</v>
      </c>
      <c r="M112" s="74">
        <v>4180.65478515625</v>
      </c>
      <c r="N112" s="74">
        <v>6079.0322265625</v>
      </c>
      <c r="O112" s="75"/>
      <c r="P112" s="76"/>
      <c r="Q112" s="76"/>
      <c r="R112" s="86"/>
      <c r="S112" s="48">
        <v>2</v>
      </c>
      <c r="T112" s="48">
        <v>0</v>
      </c>
      <c r="U112" s="49">
        <v>0</v>
      </c>
      <c r="V112" s="49">
        <v>0.083333</v>
      </c>
      <c r="W112" s="49">
        <v>0</v>
      </c>
      <c r="X112" s="49">
        <v>0.648758</v>
      </c>
      <c r="Y112" s="49">
        <v>1</v>
      </c>
      <c r="Z112" s="49">
        <v>0</v>
      </c>
      <c r="AA112" s="71">
        <v>112</v>
      </c>
      <c r="AB112" s="71"/>
      <c r="AC112" s="72"/>
      <c r="AD112" s="78" t="s">
        <v>1284</v>
      </c>
      <c r="AE112" s="78">
        <v>1563</v>
      </c>
      <c r="AF112" s="78">
        <v>767</v>
      </c>
      <c r="AG112" s="78">
        <v>4949</v>
      </c>
      <c r="AH112" s="78">
        <v>956</v>
      </c>
      <c r="AI112" s="78"/>
      <c r="AJ112" s="78" t="s">
        <v>1457</v>
      </c>
      <c r="AK112" s="78" t="s">
        <v>1605</v>
      </c>
      <c r="AL112" s="83" t="s">
        <v>1710</v>
      </c>
      <c r="AM112" s="78"/>
      <c r="AN112" s="80">
        <v>40078.75456018518</v>
      </c>
      <c r="AO112" s="83" t="s">
        <v>1855</v>
      </c>
      <c r="AP112" s="78" t="b">
        <v>0</v>
      </c>
      <c r="AQ112" s="78" t="b">
        <v>0</v>
      </c>
      <c r="AR112" s="78" t="b">
        <v>0</v>
      </c>
      <c r="AS112" s="78" t="s">
        <v>1115</v>
      </c>
      <c r="AT112" s="78">
        <v>11</v>
      </c>
      <c r="AU112" s="83" t="s">
        <v>1913</v>
      </c>
      <c r="AV112" s="78" t="b">
        <v>0</v>
      </c>
      <c r="AW112" s="78" t="s">
        <v>2000</v>
      </c>
      <c r="AX112" s="83" t="s">
        <v>2110</v>
      </c>
      <c r="AY112" s="78" t="s">
        <v>65</v>
      </c>
      <c r="AZ112" s="78" t="str">
        <f>REPLACE(INDEX(GroupVertices[Group],MATCH(Vertices[[#This Row],[Vertex]],GroupVertices[Vertex],0)),1,1,"")</f>
        <v>6</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374</v>
      </c>
      <c r="B113" s="65"/>
      <c r="C113" s="65" t="s">
        <v>64</v>
      </c>
      <c r="D113" s="66">
        <v>162.82088356014668</v>
      </c>
      <c r="E113" s="68"/>
      <c r="F113" s="100" t="s">
        <v>1977</v>
      </c>
      <c r="G113" s="65"/>
      <c r="H113" s="69" t="s">
        <v>374</v>
      </c>
      <c r="I113" s="70"/>
      <c r="J113" s="70"/>
      <c r="K113" s="69" t="s">
        <v>2290</v>
      </c>
      <c r="L113" s="73">
        <v>1</v>
      </c>
      <c r="M113" s="74">
        <v>3595.105224609375</v>
      </c>
      <c r="N113" s="74">
        <v>6175.85302734375</v>
      </c>
      <c r="O113" s="75"/>
      <c r="P113" s="76"/>
      <c r="Q113" s="76"/>
      <c r="R113" s="86"/>
      <c r="S113" s="48">
        <v>2</v>
      </c>
      <c r="T113" s="48">
        <v>0</v>
      </c>
      <c r="U113" s="49">
        <v>0</v>
      </c>
      <c r="V113" s="49">
        <v>0.083333</v>
      </c>
      <c r="W113" s="49">
        <v>0</v>
      </c>
      <c r="X113" s="49">
        <v>0.648758</v>
      </c>
      <c r="Y113" s="49">
        <v>1</v>
      </c>
      <c r="Z113" s="49">
        <v>0</v>
      </c>
      <c r="AA113" s="71">
        <v>113</v>
      </c>
      <c r="AB113" s="71"/>
      <c r="AC113" s="72"/>
      <c r="AD113" s="78" t="s">
        <v>1285</v>
      </c>
      <c r="AE113" s="78">
        <v>1317</v>
      </c>
      <c r="AF113" s="78">
        <v>849</v>
      </c>
      <c r="AG113" s="78">
        <v>1668</v>
      </c>
      <c r="AH113" s="78">
        <v>231</v>
      </c>
      <c r="AI113" s="78"/>
      <c r="AJ113" s="78" t="s">
        <v>1458</v>
      </c>
      <c r="AK113" s="78" t="s">
        <v>1606</v>
      </c>
      <c r="AL113" s="78"/>
      <c r="AM113" s="78"/>
      <c r="AN113" s="80">
        <v>41833.885462962964</v>
      </c>
      <c r="AO113" s="83" t="s">
        <v>1856</v>
      </c>
      <c r="AP113" s="78" t="b">
        <v>1</v>
      </c>
      <c r="AQ113" s="78" t="b">
        <v>0</v>
      </c>
      <c r="AR113" s="78" t="b">
        <v>1</v>
      </c>
      <c r="AS113" s="78" t="s">
        <v>1115</v>
      </c>
      <c r="AT113" s="78">
        <v>0</v>
      </c>
      <c r="AU113" s="83" t="s">
        <v>1913</v>
      </c>
      <c r="AV113" s="78" t="b">
        <v>0</v>
      </c>
      <c r="AW113" s="78" t="s">
        <v>2000</v>
      </c>
      <c r="AX113" s="83" t="s">
        <v>2111</v>
      </c>
      <c r="AY113" s="78" t="s">
        <v>65</v>
      </c>
      <c r="AZ113" s="78" t="str">
        <f>REPLACE(INDEX(GroupVertices[Group],MATCH(Vertices[[#This Row],[Vertex]],GroupVertices[Vertex],0)),1,1,"")</f>
        <v>6</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375</v>
      </c>
      <c r="B114" s="65"/>
      <c r="C114" s="65" t="s">
        <v>64</v>
      </c>
      <c r="D114" s="66">
        <v>162.25392147905364</v>
      </c>
      <c r="E114" s="68"/>
      <c r="F114" s="100" t="s">
        <v>1978</v>
      </c>
      <c r="G114" s="65"/>
      <c r="H114" s="69" t="s">
        <v>375</v>
      </c>
      <c r="I114" s="70"/>
      <c r="J114" s="70"/>
      <c r="K114" s="69" t="s">
        <v>2291</v>
      </c>
      <c r="L114" s="73">
        <v>1</v>
      </c>
      <c r="M114" s="74">
        <v>3261.5322265625</v>
      </c>
      <c r="N114" s="74">
        <v>4947.75830078125</v>
      </c>
      <c r="O114" s="75"/>
      <c r="P114" s="76"/>
      <c r="Q114" s="76"/>
      <c r="R114" s="86"/>
      <c r="S114" s="48">
        <v>2</v>
      </c>
      <c r="T114" s="48">
        <v>0</v>
      </c>
      <c r="U114" s="49">
        <v>0</v>
      </c>
      <c r="V114" s="49">
        <v>0.083333</v>
      </c>
      <c r="W114" s="49">
        <v>0</v>
      </c>
      <c r="X114" s="49">
        <v>0.648758</v>
      </c>
      <c r="Y114" s="49">
        <v>1</v>
      </c>
      <c r="Z114" s="49">
        <v>0</v>
      </c>
      <c r="AA114" s="71">
        <v>114</v>
      </c>
      <c r="AB114" s="71"/>
      <c r="AC114" s="72"/>
      <c r="AD114" s="78" t="s">
        <v>1286</v>
      </c>
      <c r="AE114" s="78">
        <v>343</v>
      </c>
      <c r="AF114" s="78">
        <v>264</v>
      </c>
      <c r="AG114" s="78">
        <v>3892</v>
      </c>
      <c r="AH114" s="78">
        <v>3571</v>
      </c>
      <c r="AI114" s="78"/>
      <c r="AJ114" s="78" t="s">
        <v>1459</v>
      </c>
      <c r="AK114" s="78"/>
      <c r="AL114" s="78"/>
      <c r="AM114" s="78"/>
      <c r="AN114" s="80">
        <v>40800.03556712963</v>
      </c>
      <c r="AO114" s="83" t="s">
        <v>1857</v>
      </c>
      <c r="AP114" s="78" t="b">
        <v>0</v>
      </c>
      <c r="AQ114" s="78" t="b">
        <v>0</v>
      </c>
      <c r="AR114" s="78" t="b">
        <v>0</v>
      </c>
      <c r="AS114" s="78" t="s">
        <v>1115</v>
      </c>
      <c r="AT114" s="78">
        <v>0</v>
      </c>
      <c r="AU114" s="83" t="s">
        <v>1913</v>
      </c>
      <c r="AV114" s="78" t="b">
        <v>0</v>
      </c>
      <c r="AW114" s="78" t="s">
        <v>2000</v>
      </c>
      <c r="AX114" s="83" t="s">
        <v>2112</v>
      </c>
      <c r="AY114" s="78" t="s">
        <v>65</v>
      </c>
      <c r="AZ114" s="78" t="str">
        <f>REPLACE(INDEX(GroupVertices[Group],MATCH(Vertices[[#This Row],[Vertex]],GroupVertices[Vertex],0)),1,1,"")</f>
        <v>6</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376</v>
      </c>
      <c r="B115" s="65"/>
      <c r="C115" s="65" t="s">
        <v>64</v>
      </c>
      <c r="D115" s="66">
        <v>162.62898870193058</v>
      </c>
      <c r="E115" s="68"/>
      <c r="F115" s="100" t="s">
        <v>1979</v>
      </c>
      <c r="G115" s="65"/>
      <c r="H115" s="69" t="s">
        <v>376</v>
      </c>
      <c r="I115" s="70"/>
      <c r="J115" s="70"/>
      <c r="K115" s="69" t="s">
        <v>2292</v>
      </c>
      <c r="L115" s="73">
        <v>1</v>
      </c>
      <c r="M115" s="74">
        <v>3518.28759765625</v>
      </c>
      <c r="N115" s="74">
        <v>3531.714599609375</v>
      </c>
      <c r="O115" s="75"/>
      <c r="P115" s="76"/>
      <c r="Q115" s="76"/>
      <c r="R115" s="86"/>
      <c r="S115" s="48">
        <v>2</v>
      </c>
      <c r="T115" s="48">
        <v>0</v>
      </c>
      <c r="U115" s="49">
        <v>0</v>
      </c>
      <c r="V115" s="49">
        <v>0.083333</v>
      </c>
      <c r="W115" s="49">
        <v>0</v>
      </c>
      <c r="X115" s="49">
        <v>0.648758</v>
      </c>
      <c r="Y115" s="49">
        <v>1</v>
      </c>
      <c r="Z115" s="49">
        <v>0</v>
      </c>
      <c r="AA115" s="71">
        <v>115</v>
      </c>
      <c r="AB115" s="71"/>
      <c r="AC115" s="72"/>
      <c r="AD115" s="78" t="s">
        <v>1287</v>
      </c>
      <c r="AE115" s="78">
        <v>844</v>
      </c>
      <c r="AF115" s="78">
        <v>651</v>
      </c>
      <c r="AG115" s="78">
        <v>6878</v>
      </c>
      <c r="AH115" s="78">
        <v>2582</v>
      </c>
      <c r="AI115" s="78"/>
      <c r="AJ115" s="78" t="s">
        <v>1460</v>
      </c>
      <c r="AK115" s="78" t="s">
        <v>1607</v>
      </c>
      <c r="AL115" s="78"/>
      <c r="AM115" s="78"/>
      <c r="AN115" s="80">
        <v>42890.16505787037</v>
      </c>
      <c r="AO115" s="83" t="s">
        <v>1858</v>
      </c>
      <c r="AP115" s="78" t="b">
        <v>1</v>
      </c>
      <c r="AQ115" s="78" t="b">
        <v>0</v>
      </c>
      <c r="AR115" s="78" t="b">
        <v>0</v>
      </c>
      <c r="AS115" s="78" t="s">
        <v>1115</v>
      </c>
      <c r="AT115" s="78">
        <v>4</v>
      </c>
      <c r="AU115" s="78"/>
      <c r="AV115" s="78" t="b">
        <v>0</v>
      </c>
      <c r="AW115" s="78" t="s">
        <v>2000</v>
      </c>
      <c r="AX115" s="83" t="s">
        <v>2113</v>
      </c>
      <c r="AY115" s="78" t="s">
        <v>65</v>
      </c>
      <c r="AZ115" s="78" t="str">
        <f>REPLACE(INDEX(GroupVertices[Group],MATCH(Vertices[[#This Row],[Vertex]],GroupVertices[Vertex],0)),1,1,"")</f>
        <v>6</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377</v>
      </c>
      <c r="B116" s="65"/>
      <c r="C116" s="65" t="s">
        <v>64</v>
      </c>
      <c r="D116" s="66">
        <v>162.08431743770103</v>
      </c>
      <c r="E116" s="68"/>
      <c r="F116" s="100" t="s">
        <v>1980</v>
      </c>
      <c r="G116" s="65"/>
      <c r="H116" s="69" t="s">
        <v>377</v>
      </c>
      <c r="I116" s="70"/>
      <c r="J116" s="70"/>
      <c r="K116" s="69" t="s">
        <v>2293</v>
      </c>
      <c r="L116" s="73">
        <v>1</v>
      </c>
      <c r="M116" s="74">
        <v>4437.5029296875</v>
      </c>
      <c r="N116" s="74">
        <v>4663.025390625</v>
      </c>
      <c r="O116" s="75"/>
      <c r="P116" s="76"/>
      <c r="Q116" s="76"/>
      <c r="R116" s="86"/>
      <c r="S116" s="48">
        <v>2</v>
      </c>
      <c r="T116" s="48">
        <v>0</v>
      </c>
      <c r="U116" s="49">
        <v>0</v>
      </c>
      <c r="V116" s="49">
        <v>0.083333</v>
      </c>
      <c r="W116" s="49">
        <v>0</v>
      </c>
      <c r="X116" s="49">
        <v>0.648758</v>
      </c>
      <c r="Y116" s="49">
        <v>1</v>
      </c>
      <c r="Z116" s="49">
        <v>0</v>
      </c>
      <c r="AA116" s="71">
        <v>116</v>
      </c>
      <c r="AB116" s="71"/>
      <c r="AC116" s="72"/>
      <c r="AD116" s="78" t="s">
        <v>377</v>
      </c>
      <c r="AE116" s="78">
        <v>140</v>
      </c>
      <c r="AF116" s="78">
        <v>89</v>
      </c>
      <c r="AG116" s="78">
        <v>677</v>
      </c>
      <c r="AH116" s="78">
        <v>1529</v>
      </c>
      <c r="AI116" s="78"/>
      <c r="AJ116" s="78"/>
      <c r="AK116" s="78" t="s">
        <v>1537</v>
      </c>
      <c r="AL116" s="78"/>
      <c r="AM116" s="78"/>
      <c r="AN116" s="80">
        <v>43456.07579861111</v>
      </c>
      <c r="AO116" s="78"/>
      <c r="AP116" s="78" t="b">
        <v>1</v>
      </c>
      <c r="AQ116" s="78" t="b">
        <v>0</v>
      </c>
      <c r="AR116" s="78" t="b">
        <v>0</v>
      </c>
      <c r="AS116" s="78" t="s">
        <v>1115</v>
      </c>
      <c r="AT116" s="78">
        <v>0</v>
      </c>
      <c r="AU116" s="78"/>
      <c r="AV116" s="78" t="b">
        <v>0</v>
      </c>
      <c r="AW116" s="78" t="s">
        <v>2000</v>
      </c>
      <c r="AX116" s="83" t="s">
        <v>2114</v>
      </c>
      <c r="AY116" s="78" t="s">
        <v>65</v>
      </c>
      <c r="AZ116" s="78" t="str">
        <f>REPLACE(INDEX(GroupVertices[Group],MATCH(Vertices[[#This Row],[Vertex]],GroupVertices[Vertex],0)),1,1,"")</f>
        <v>6</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282</v>
      </c>
      <c r="B117" s="65"/>
      <c r="C117" s="65" t="s">
        <v>64</v>
      </c>
      <c r="D117" s="66">
        <v>166.72371484315818</v>
      </c>
      <c r="E117" s="68"/>
      <c r="F117" s="100" t="s">
        <v>723</v>
      </c>
      <c r="G117" s="65"/>
      <c r="H117" s="69" t="s">
        <v>282</v>
      </c>
      <c r="I117" s="70"/>
      <c r="J117" s="70"/>
      <c r="K117" s="69" t="s">
        <v>2294</v>
      </c>
      <c r="L117" s="73">
        <v>1</v>
      </c>
      <c r="M117" s="74">
        <v>3261.5322265625</v>
      </c>
      <c r="N117" s="74">
        <v>1128.7818603515625</v>
      </c>
      <c r="O117" s="75"/>
      <c r="P117" s="76"/>
      <c r="Q117" s="76"/>
      <c r="R117" s="86"/>
      <c r="S117" s="48">
        <v>0</v>
      </c>
      <c r="T117" s="48">
        <v>2</v>
      </c>
      <c r="U117" s="49">
        <v>0</v>
      </c>
      <c r="V117" s="49">
        <v>0.083333</v>
      </c>
      <c r="W117" s="49">
        <v>0</v>
      </c>
      <c r="X117" s="49">
        <v>0.648758</v>
      </c>
      <c r="Y117" s="49">
        <v>0.5</v>
      </c>
      <c r="Z117" s="49">
        <v>0</v>
      </c>
      <c r="AA117" s="71">
        <v>117</v>
      </c>
      <c r="AB117" s="71"/>
      <c r="AC117" s="72"/>
      <c r="AD117" s="78" t="s">
        <v>1288</v>
      </c>
      <c r="AE117" s="78">
        <v>2624</v>
      </c>
      <c r="AF117" s="78">
        <v>4876</v>
      </c>
      <c r="AG117" s="78">
        <v>4247</v>
      </c>
      <c r="AH117" s="78">
        <v>646</v>
      </c>
      <c r="AI117" s="78"/>
      <c r="AJ117" s="78" t="s">
        <v>1461</v>
      </c>
      <c r="AK117" s="78" t="s">
        <v>1589</v>
      </c>
      <c r="AL117" s="83" t="s">
        <v>1711</v>
      </c>
      <c r="AM117" s="78"/>
      <c r="AN117" s="80">
        <v>40883.896527777775</v>
      </c>
      <c r="AO117" s="83" t="s">
        <v>1859</v>
      </c>
      <c r="AP117" s="78" t="b">
        <v>0</v>
      </c>
      <c r="AQ117" s="78" t="b">
        <v>0</v>
      </c>
      <c r="AR117" s="78" t="b">
        <v>0</v>
      </c>
      <c r="AS117" s="78" t="s">
        <v>1115</v>
      </c>
      <c r="AT117" s="78">
        <v>109</v>
      </c>
      <c r="AU117" s="83" t="s">
        <v>1917</v>
      </c>
      <c r="AV117" s="78" t="b">
        <v>0</v>
      </c>
      <c r="AW117" s="78" t="s">
        <v>2000</v>
      </c>
      <c r="AX117" s="83" t="s">
        <v>2115</v>
      </c>
      <c r="AY117" s="78" t="s">
        <v>66</v>
      </c>
      <c r="AZ117" s="78" t="str">
        <f>REPLACE(INDEX(GroupVertices[Group],MATCH(Vertices[[#This Row],[Vertex]],GroupVertices[Vertex],0)),1,1,"")</f>
        <v>5</v>
      </c>
      <c r="BA117" s="48"/>
      <c r="BB117" s="48"/>
      <c r="BC117" s="48"/>
      <c r="BD117" s="48"/>
      <c r="BE117" s="48"/>
      <c r="BF117" s="48"/>
      <c r="BG117" s="120" t="s">
        <v>2892</v>
      </c>
      <c r="BH117" s="120" t="s">
        <v>2892</v>
      </c>
      <c r="BI117" s="120" t="s">
        <v>2985</v>
      </c>
      <c r="BJ117" s="120" t="s">
        <v>2985</v>
      </c>
      <c r="BK117" s="120">
        <v>0</v>
      </c>
      <c r="BL117" s="123">
        <v>0</v>
      </c>
      <c r="BM117" s="120">
        <v>0</v>
      </c>
      <c r="BN117" s="123">
        <v>0</v>
      </c>
      <c r="BO117" s="120">
        <v>0</v>
      </c>
      <c r="BP117" s="123">
        <v>0</v>
      </c>
      <c r="BQ117" s="120">
        <v>26</v>
      </c>
      <c r="BR117" s="123">
        <v>100</v>
      </c>
      <c r="BS117" s="120">
        <v>26</v>
      </c>
      <c r="BT117" s="2"/>
      <c r="BU117" s="3"/>
      <c r="BV117" s="3"/>
      <c r="BW117" s="3"/>
      <c r="BX117" s="3"/>
    </row>
    <row r="118" spans="1:76" ht="15">
      <c r="A118" s="64" t="s">
        <v>283</v>
      </c>
      <c r="B118" s="65"/>
      <c r="C118" s="65" t="s">
        <v>64</v>
      </c>
      <c r="D118" s="66">
        <v>166.06080533295707</v>
      </c>
      <c r="E118" s="68"/>
      <c r="F118" s="100" t="s">
        <v>724</v>
      </c>
      <c r="G118" s="65"/>
      <c r="H118" s="69" t="s">
        <v>283</v>
      </c>
      <c r="I118" s="70"/>
      <c r="J118" s="70"/>
      <c r="K118" s="69" t="s">
        <v>2295</v>
      </c>
      <c r="L118" s="73">
        <v>1</v>
      </c>
      <c r="M118" s="74">
        <v>3301.424072265625</v>
      </c>
      <c r="N118" s="74">
        <v>2453.57470703125</v>
      </c>
      <c r="O118" s="75"/>
      <c r="P118" s="76"/>
      <c r="Q118" s="76"/>
      <c r="R118" s="86"/>
      <c r="S118" s="48">
        <v>0</v>
      </c>
      <c r="T118" s="48">
        <v>2</v>
      </c>
      <c r="U118" s="49">
        <v>0</v>
      </c>
      <c r="V118" s="49">
        <v>0.083333</v>
      </c>
      <c r="W118" s="49">
        <v>0</v>
      </c>
      <c r="X118" s="49">
        <v>0.648758</v>
      </c>
      <c r="Y118" s="49">
        <v>0.5</v>
      </c>
      <c r="Z118" s="49">
        <v>0</v>
      </c>
      <c r="AA118" s="71">
        <v>118</v>
      </c>
      <c r="AB118" s="71"/>
      <c r="AC118" s="72"/>
      <c r="AD118" s="78" t="s">
        <v>1289</v>
      </c>
      <c r="AE118" s="78">
        <v>4396</v>
      </c>
      <c r="AF118" s="78">
        <v>4192</v>
      </c>
      <c r="AG118" s="78">
        <v>14522</v>
      </c>
      <c r="AH118" s="78">
        <v>93267</v>
      </c>
      <c r="AI118" s="78"/>
      <c r="AJ118" s="78" t="s">
        <v>1462</v>
      </c>
      <c r="AK118" s="78" t="s">
        <v>1608</v>
      </c>
      <c r="AL118" s="83" t="s">
        <v>1712</v>
      </c>
      <c r="AM118" s="78"/>
      <c r="AN118" s="80">
        <v>42902.60587962963</v>
      </c>
      <c r="AO118" s="83" t="s">
        <v>1860</v>
      </c>
      <c r="AP118" s="78" t="b">
        <v>1</v>
      </c>
      <c r="AQ118" s="78" t="b">
        <v>0</v>
      </c>
      <c r="AR118" s="78" t="b">
        <v>0</v>
      </c>
      <c r="AS118" s="78" t="s">
        <v>1115</v>
      </c>
      <c r="AT118" s="78">
        <v>45</v>
      </c>
      <c r="AU118" s="78"/>
      <c r="AV118" s="78" t="b">
        <v>1</v>
      </c>
      <c r="AW118" s="78" t="s">
        <v>2000</v>
      </c>
      <c r="AX118" s="83" t="s">
        <v>2116</v>
      </c>
      <c r="AY118" s="78" t="s">
        <v>66</v>
      </c>
      <c r="AZ118" s="78" t="str">
        <f>REPLACE(INDEX(GroupVertices[Group],MATCH(Vertices[[#This Row],[Vertex]],GroupVertices[Vertex],0)),1,1,"")</f>
        <v>5</v>
      </c>
      <c r="BA118" s="48"/>
      <c r="BB118" s="48"/>
      <c r="BC118" s="48"/>
      <c r="BD118" s="48"/>
      <c r="BE118" s="48"/>
      <c r="BF118" s="48"/>
      <c r="BG118" s="120" t="s">
        <v>2892</v>
      </c>
      <c r="BH118" s="120" t="s">
        <v>2892</v>
      </c>
      <c r="BI118" s="120" t="s">
        <v>2985</v>
      </c>
      <c r="BJ118" s="120" t="s">
        <v>2985</v>
      </c>
      <c r="BK118" s="120">
        <v>0</v>
      </c>
      <c r="BL118" s="123">
        <v>0</v>
      </c>
      <c r="BM118" s="120">
        <v>0</v>
      </c>
      <c r="BN118" s="123">
        <v>0</v>
      </c>
      <c r="BO118" s="120">
        <v>0</v>
      </c>
      <c r="BP118" s="123">
        <v>0</v>
      </c>
      <c r="BQ118" s="120">
        <v>26</v>
      </c>
      <c r="BR118" s="123">
        <v>100</v>
      </c>
      <c r="BS118" s="120">
        <v>26</v>
      </c>
      <c r="BT118" s="2"/>
      <c r="BU118" s="3"/>
      <c r="BV118" s="3"/>
      <c r="BW118" s="3"/>
      <c r="BX118" s="3"/>
    </row>
    <row r="119" spans="1:76" ht="15">
      <c r="A119" s="64" t="s">
        <v>284</v>
      </c>
      <c r="B119" s="65"/>
      <c r="C119" s="65" t="s">
        <v>64</v>
      </c>
      <c r="D119" s="66">
        <v>163.14264665574137</v>
      </c>
      <c r="E119" s="68"/>
      <c r="F119" s="100" t="s">
        <v>725</v>
      </c>
      <c r="G119" s="65"/>
      <c r="H119" s="69" t="s">
        <v>284</v>
      </c>
      <c r="I119" s="70"/>
      <c r="J119" s="70"/>
      <c r="K119" s="69" t="s">
        <v>2296</v>
      </c>
      <c r="L119" s="73">
        <v>1</v>
      </c>
      <c r="M119" s="74">
        <v>4437.5029296875</v>
      </c>
      <c r="N119" s="74">
        <v>2306.23046875</v>
      </c>
      <c r="O119" s="75"/>
      <c r="P119" s="76"/>
      <c r="Q119" s="76"/>
      <c r="R119" s="86"/>
      <c r="S119" s="48">
        <v>0</v>
      </c>
      <c r="T119" s="48">
        <v>2</v>
      </c>
      <c r="U119" s="49">
        <v>0</v>
      </c>
      <c r="V119" s="49">
        <v>0.083333</v>
      </c>
      <c r="W119" s="49">
        <v>0</v>
      </c>
      <c r="X119" s="49">
        <v>0.648758</v>
      </c>
      <c r="Y119" s="49">
        <v>0.5</v>
      </c>
      <c r="Z119" s="49">
        <v>0</v>
      </c>
      <c r="AA119" s="71">
        <v>119</v>
      </c>
      <c r="AB119" s="71"/>
      <c r="AC119" s="72"/>
      <c r="AD119" s="78" t="s">
        <v>1290</v>
      </c>
      <c r="AE119" s="78">
        <v>1099</v>
      </c>
      <c r="AF119" s="78">
        <v>1181</v>
      </c>
      <c r="AG119" s="78">
        <v>20566</v>
      </c>
      <c r="AH119" s="78">
        <v>13274</v>
      </c>
      <c r="AI119" s="78"/>
      <c r="AJ119" s="78" t="s">
        <v>1463</v>
      </c>
      <c r="AK119" s="78" t="s">
        <v>1601</v>
      </c>
      <c r="AL119" s="78"/>
      <c r="AM119" s="78"/>
      <c r="AN119" s="80">
        <v>40485.55849537037</v>
      </c>
      <c r="AO119" s="83" t="s">
        <v>1861</v>
      </c>
      <c r="AP119" s="78" t="b">
        <v>0</v>
      </c>
      <c r="AQ119" s="78" t="b">
        <v>0</v>
      </c>
      <c r="AR119" s="78" t="b">
        <v>1</v>
      </c>
      <c r="AS119" s="78" t="s">
        <v>1115</v>
      </c>
      <c r="AT119" s="78">
        <v>51</v>
      </c>
      <c r="AU119" s="83" t="s">
        <v>1922</v>
      </c>
      <c r="AV119" s="78" t="b">
        <v>0</v>
      </c>
      <c r="AW119" s="78" t="s">
        <v>2000</v>
      </c>
      <c r="AX119" s="83" t="s">
        <v>2117</v>
      </c>
      <c r="AY119" s="78" t="s">
        <v>66</v>
      </c>
      <c r="AZ119" s="78" t="str">
        <f>REPLACE(INDEX(GroupVertices[Group],MATCH(Vertices[[#This Row],[Vertex]],GroupVertices[Vertex],0)),1,1,"")</f>
        <v>5</v>
      </c>
      <c r="BA119" s="48"/>
      <c r="BB119" s="48"/>
      <c r="BC119" s="48"/>
      <c r="BD119" s="48"/>
      <c r="BE119" s="48"/>
      <c r="BF119" s="48"/>
      <c r="BG119" s="120" t="s">
        <v>2892</v>
      </c>
      <c r="BH119" s="120" t="s">
        <v>2892</v>
      </c>
      <c r="BI119" s="120" t="s">
        <v>2985</v>
      </c>
      <c r="BJ119" s="120" t="s">
        <v>2985</v>
      </c>
      <c r="BK119" s="120">
        <v>0</v>
      </c>
      <c r="BL119" s="123">
        <v>0</v>
      </c>
      <c r="BM119" s="120">
        <v>0</v>
      </c>
      <c r="BN119" s="123">
        <v>0</v>
      </c>
      <c r="BO119" s="120">
        <v>0</v>
      </c>
      <c r="BP119" s="123">
        <v>0</v>
      </c>
      <c r="BQ119" s="120">
        <v>26</v>
      </c>
      <c r="BR119" s="123">
        <v>100</v>
      </c>
      <c r="BS119" s="120">
        <v>26</v>
      </c>
      <c r="BT119" s="2"/>
      <c r="BU119" s="3"/>
      <c r="BV119" s="3"/>
      <c r="BW119" s="3"/>
      <c r="BX119" s="3"/>
    </row>
    <row r="120" spans="1:76" ht="15">
      <c r="A120" s="64" t="s">
        <v>286</v>
      </c>
      <c r="B120" s="65"/>
      <c r="C120" s="65" t="s">
        <v>64</v>
      </c>
      <c r="D120" s="66">
        <v>162.2558598109548</v>
      </c>
      <c r="E120" s="68"/>
      <c r="F120" s="100" t="s">
        <v>727</v>
      </c>
      <c r="G120" s="65"/>
      <c r="H120" s="69" t="s">
        <v>286</v>
      </c>
      <c r="I120" s="70"/>
      <c r="J120" s="70"/>
      <c r="K120" s="69" t="s">
        <v>2297</v>
      </c>
      <c r="L120" s="73">
        <v>1</v>
      </c>
      <c r="M120" s="74">
        <v>3890.5087890625</v>
      </c>
      <c r="N120" s="74">
        <v>3082.044677734375</v>
      </c>
      <c r="O120" s="75"/>
      <c r="P120" s="76"/>
      <c r="Q120" s="76"/>
      <c r="R120" s="86"/>
      <c r="S120" s="48">
        <v>0</v>
      </c>
      <c r="T120" s="48">
        <v>2</v>
      </c>
      <c r="U120" s="49">
        <v>0</v>
      </c>
      <c r="V120" s="49">
        <v>0.083333</v>
      </c>
      <c r="W120" s="49">
        <v>0</v>
      </c>
      <c r="X120" s="49">
        <v>0.648758</v>
      </c>
      <c r="Y120" s="49">
        <v>0.5</v>
      </c>
      <c r="Z120" s="49">
        <v>0</v>
      </c>
      <c r="AA120" s="71">
        <v>120</v>
      </c>
      <c r="AB120" s="71"/>
      <c r="AC120" s="72"/>
      <c r="AD120" s="78" t="s">
        <v>1291</v>
      </c>
      <c r="AE120" s="78">
        <v>699</v>
      </c>
      <c r="AF120" s="78">
        <v>266</v>
      </c>
      <c r="AG120" s="78">
        <v>3548</v>
      </c>
      <c r="AH120" s="78">
        <v>4999</v>
      </c>
      <c r="AI120" s="78"/>
      <c r="AJ120" s="78" t="s">
        <v>1464</v>
      </c>
      <c r="AK120" s="78" t="s">
        <v>1609</v>
      </c>
      <c r="AL120" s="78"/>
      <c r="AM120" s="78"/>
      <c r="AN120" s="80">
        <v>42711.22787037037</v>
      </c>
      <c r="AO120" s="83" t="s">
        <v>1862</v>
      </c>
      <c r="AP120" s="78" t="b">
        <v>1</v>
      </c>
      <c r="AQ120" s="78" t="b">
        <v>0</v>
      </c>
      <c r="AR120" s="78" t="b">
        <v>1</v>
      </c>
      <c r="AS120" s="78" t="s">
        <v>1115</v>
      </c>
      <c r="AT120" s="78">
        <v>2</v>
      </c>
      <c r="AU120" s="78"/>
      <c r="AV120" s="78" t="b">
        <v>0</v>
      </c>
      <c r="AW120" s="78" t="s">
        <v>2000</v>
      </c>
      <c r="AX120" s="83" t="s">
        <v>2118</v>
      </c>
      <c r="AY120" s="78" t="s">
        <v>66</v>
      </c>
      <c r="AZ120" s="78" t="str">
        <f>REPLACE(INDEX(GroupVertices[Group],MATCH(Vertices[[#This Row],[Vertex]],GroupVertices[Vertex],0)),1,1,"")</f>
        <v>5</v>
      </c>
      <c r="BA120" s="48"/>
      <c r="BB120" s="48"/>
      <c r="BC120" s="48"/>
      <c r="BD120" s="48"/>
      <c r="BE120" s="48"/>
      <c r="BF120" s="48"/>
      <c r="BG120" s="120" t="s">
        <v>2892</v>
      </c>
      <c r="BH120" s="120" t="s">
        <v>2892</v>
      </c>
      <c r="BI120" s="120" t="s">
        <v>2985</v>
      </c>
      <c r="BJ120" s="120" t="s">
        <v>2985</v>
      </c>
      <c r="BK120" s="120">
        <v>0</v>
      </c>
      <c r="BL120" s="123">
        <v>0</v>
      </c>
      <c r="BM120" s="120">
        <v>0</v>
      </c>
      <c r="BN120" s="123">
        <v>0</v>
      </c>
      <c r="BO120" s="120">
        <v>0</v>
      </c>
      <c r="BP120" s="123">
        <v>0</v>
      </c>
      <c r="BQ120" s="120">
        <v>26</v>
      </c>
      <c r="BR120" s="123">
        <v>100</v>
      </c>
      <c r="BS120" s="120">
        <v>26</v>
      </c>
      <c r="BT120" s="2"/>
      <c r="BU120" s="3"/>
      <c r="BV120" s="3"/>
      <c r="BW120" s="3"/>
      <c r="BX120" s="3"/>
    </row>
    <row r="121" spans="1:76" ht="15">
      <c r="A121" s="64" t="s">
        <v>287</v>
      </c>
      <c r="B121" s="65"/>
      <c r="C121" s="65" t="s">
        <v>64</v>
      </c>
      <c r="D121" s="66">
        <v>163.52740553812419</v>
      </c>
      <c r="E121" s="68"/>
      <c r="F121" s="100" t="s">
        <v>728</v>
      </c>
      <c r="G121" s="65"/>
      <c r="H121" s="69" t="s">
        <v>287</v>
      </c>
      <c r="I121" s="70"/>
      <c r="J121" s="70"/>
      <c r="K121" s="69" t="s">
        <v>2298</v>
      </c>
      <c r="L121" s="73">
        <v>1</v>
      </c>
      <c r="M121" s="74">
        <v>434.22125244140625</v>
      </c>
      <c r="N121" s="74">
        <v>8355.466796875</v>
      </c>
      <c r="O121" s="75"/>
      <c r="P121" s="76"/>
      <c r="Q121" s="76"/>
      <c r="R121" s="86"/>
      <c r="S121" s="48">
        <v>1</v>
      </c>
      <c r="T121" s="48">
        <v>1</v>
      </c>
      <c r="U121" s="49">
        <v>0</v>
      </c>
      <c r="V121" s="49">
        <v>0</v>
      </c>
      <c r="W121" s="49">
        <v>0</v>
      </c>
      <c r="X121" s="49">
        <v>0.999997</v>
      </c>
      <c r="Y121" s="49">
        <v>0</v>
      </c>
      <c r="Z121" s="49" t="s">
        <v>3310</v>
      </c>
      <c r="AA121" s="71">
        <v>121</v>
      </c>
      <c r="AB121" s="71"/>
      <c r="AC121" s="72"/>
      <c r="AD121" s="78" t="s">
        <v>1292</v>
      </c>
      <c r="AE121" s="78">
        <v>101</v>
      </c>
      <c r="AF121" s="78">
        <v>1578</v>
      </c>
      <c r="AG121" s="78">
        <v>73129</v>
      </c>
      <c r="AH121" s="78">
        <v>92</v>
      </c>
      <c r="AI121" s="78"/>
      <c r="AJ121" s="78" t="s">
        <v>1465</v>
      </c>
      <c r="AK121" s="78" t="s">
        <v>1610</v>
      </c>
      <c r="AL121" s="83" t="s">
        <v>1713</v>
      </c>
      <c r="AM121" s="78"/>
      <c r="AN121" s="80">
        <v>39862.69671296296</v>
      </c>
      <c r="AO121" s="83" t="s">
        <v>1863</v>
      </c>
      <c r="AP121" s="78" t="b">
        <v>0</v>
      </c>
      <c r="AQ121" s="78" t="b">
        <v>0</v>
      </c>
      <c r="AR121" s="78" t="b">
        <v>1</v>
      </c>
      <c r="AS121" s="78" t="s">
        <v>1115</v>
      </c>
      <c r="AT121" s="78">
        <v>32</v>
      </c>
      <c r="AU121" s="83" t="s">
        <v>1915</v>
      </c>
      <c r="AV121" s="78" t="b">
        <v>0</v>
      </c>
      <c r="AW121" s="78" t="s">
        <v>2000</v>
      </c>
      <c r="AX121" s="83" t="s">
        <v>2119</v>
      </c>
      <c r="AY121" s="78" t="s">
        <v>66</v>
      </c>
      <c r="AZ121" s="78" t="str">
        <f>REPLACE(INDEX(GroupVertices[Group],MATCH(Vertices[[#This Row],[Vertex]],GroupVertices[Vertex],0)),1,1,"")</f>
        <v>1</v>
      </c>
      <c r="BA121" s="48" t="s">
        <v>545</v>
      </c>
      <c r="BB121" s="48" t="s">
        <v>545</v>
      </c>
      <c r="BC121" s="48" t="s">
        <v>591</v>
      </c>
      <c r="BD121" s="48" t="s">
        <v>591</v>
      </c>
      <c r="BE121" s="48"/>
      <c r="BF121" s="48"/>
      <c r="BG121" s="120" t="s">
        <v>2894</v>
      </c>
      <c r="BH121" s="120" t="s">
        <v>2894</v>
      </c>
      <c r="BI121" s="120" t="s">
        <v>2987</v>
      </c>
      <c r="BJ121" s="120" t="s">
        <v>2987</v>
      </c>
      <c r="BK121" s="120">
        <v>0</v>
      </c>
      <c r="BL121" s="123">
        <v>0</v>
      </c>
      <c r="BM121" s="120">
        <v>1</v>
      </c>
      <c r="BN121" s="123">
        <v>9.090909090909092</v>
      </c>
      <c r="BO121" s="120">
        <v>0</v>
      </c>
      <c r="BP121" s="123">
        <v>0</v>
      </c>
      <c r="BQ121" s="120">
        <v>10</v>
      </c>
      <c r="BR121" s="123">
        <v>90.9090909090909</v>
      </c>
      <c r="BS121" s="120">
        <v>11</v>
      </c>
      <c r="BT121" s="2"/>
      <c r="BU121" s="3"/>
      <c r="BV121" s="3"/>
      <c r="BW121" s="3"/>
      <c r="BX121" s="3"/>
    </row>
    <row r="122" spans="1:76" ht="15">
      <c r="A122" s="64" t="s">
        <v>288</v>
      </c>
      <c r="B122" s="65"/>
      <c r="C122" s="65" t="s">
        <v>64</v>
      </c>
      <c r="D122" s="66">
        <v>163.45084142802787</v>
      </c>
      <c r="E122" s="68"/>
      <c r="F122" s="100" t="s">
        <v>729</v>
      </c>
      <c r="G122" s="65"/>
      <c r="H122" s="69" t="s">
        <v>288</v>
      </c>
      <c r="I122" s="70"/>
      <c r="J122" s="70"/>
      <c r="K122" s="69" t="s">
        <v>2299</v>
      </c>
      <c r="L122" s="73">
        <v>1</v>
      </c>
      <c r="M122" s="74">
        <v>2827.31103515625</v>
      </c>
      <c r="N122" s="74">
        <v>9215.8857421875</v>
      </c>
      <c r="O122" s="75"/>
      <c r="P122" s="76"/>
      <c r="Q122" s="76"/>
      <c r="R122" s="86"/>
      <c r="S122" s="48">
        <v>1</v>
      </c>
      <c r="T122" s="48">
        <v>1</v>
      </c>
      <c r="U122" s="49">
        <v>0</v>
      </c>
      <c r="V122" s="49">
        <v>0</v>
      </c>
      <c r="W122" s="49">
        <v>0</v>
      </c>
      <c r="X122" s="49">
        <v>0.999997</v>
      </c>
      <c r="Y122" s="49">
        <v>0</v>
      </c>
      <c r="Z122" s="49" t="s">
        <v>3310</v>
      </c>
      <c r="AA122" s="71">
        <v>122</v>
      </c>
      <c r="AB122" s="71"/>
      <c r="AC122" s="72"/>
      <c r="AD122" s="78" t="s">
        <v>1293</v>
      </c>
      <c r="AE122" s="78">
        <v>859</v>
      </c>
      <c r="AF122" s="78">
        <v>1499</v>
      </c>
      <c r="AG122" s="78">
        <v>26571</v>
      </c>
      <c r="AH122" s="78">
        <v>592</v>
      </c>
      <c r="AI122" s="78"/>
      <c r="AJ122" s="78" t="s">
        <v>1466</v>
      </c>
      <c r="AK122" s="78" t="s">
        <v>1578</v>
      </c>
      <c r="AL122" s="83" t="s">
        <v>1714</v>
      </c>
      <c r="AM122" s="78"/>
      <c r="AN122" s="80">
        <v>39916.5231712963</v>
      </c>
      <c r="AO122" s="83" t="s">
        <v>1864</v>
      </c>
      <c r="AP122" s="78" t="b">
        <v>0</v>
      </c>
      <c r="AQ122" s="78" t="b">
        <v>0</v>
      </c>
      <c r="AR122" s="78" t="b">
        <v>0</v>
      </c>
      <c r="AS122" s="78" t="s">
        <v>1115</v>
      </c>
      <c r="AT122" s="78">
        <v>40</v>
      </c>
      <c r="AU122" s="83" t="s">
        <v>1913</v>
      </c>
      <c r="AV122" s="78" t="b">
        <v>0</v>
      </c>
      <c r="AW122" s="78" t="s">
        <v>2000</v>
      </c>
      <c r="AX122" s="83" t="s">
        <v>2120</v>
      </c>
      <c r="AY122" s="78" t="s">
        <v>66</v>
      </c>
      <c r="AZ122" s="78" t="str">
        <f>REPLACE(INDEX(GroupVertices[Group],MATCH(Vertices[[#This Row],[Vertex]],GroupVertices[Vertex],0)),1,1,"")</f>
        <v>1</v>
      </c>
      <c r="BA122" s="48" t="s">
        <v>546</v>
      </c>
      <c r="BB122" s="48" t="s">
        <v>546</v>
      </c>
      <c r="BC122" s="48" t="s">
        <v>592</v>
      </c>
      <c r="BD122" s="48" t="s">
        <v>592</v>
      </c>
      <c r="BE122" s="48"/>
      <c r="BF122" s="48"/>
      <c r="BG122" s="120" t="s">
        <v>2895</v>
      </c>
      <c r="BH122" s="120" t="s">
        <v>2895</v>
      </c>
      <c r="BI122" s="120" t="s">
        <v>2988</v>
      </c>
      <c r="BJ122" s="120" t="s">
        <v>2988</v>
      </c>
      <c r="BK122" s="120">
        <v>0</v>
      </c>
      <c r="BL122" s="123">
        <v>0</v>
      </c>
      <c r="BM122" s="120">
        <v>0</v>
      </c>
      <c r="BN122" s="123">
        <v>0</v>
      </c>
      <c r="BO122" s="120">
        <v>0</v>
      </c>
      <c r="BP122" s="123">
        <v>0</v>
      </c>
      <c r="BQ122" s="120">
        <v>11</v>
      </c>
      <c r="BR122" s="123">
        <v>100</v>
      </c>
      <c r="BS122" s="120">
        <v>11</v>
      </c>
      <c r="BT122" s="2"/>
      <c r="BU122" s="3"/>
      <c r="BV122" s="3"/>
      <c r="BW122" s="3"/>
      <c r="BX122" s="3"/>
    </row>
    <row r="123" spans="1:76" ht="15">
      <c r="A123" s="64" t="s">
        <v>289</v>
      </c>
      <c r="B123" s="65"/>
      <c r="C123" s="65" t="s">
        <v>64</v>
      </c>
      <c r="D123" s="66">
        <v>162.73656612244568</v>
      </c>
      <c r="E123" s="68"/>
      <c r="F123" s="100" t="s">
        <v>730</v>
      </c>
      <c r="G123" s="65"/>
      <c r="H123" s="69" t="s">
        <v>289</v>
      </c>
      <c r="I123" s="70"/>
      <c r="J123" s="70"/>
      <c r="K123" s="69" t="s">
        <v>2300</v>
      </c>
      <c r="L123" s="73">
        <v>1</v>
      </c>
      <c r="M123" s="74">
        <v>1391.4571533203125</v>
      </c>
      <c r="N123" s="74">
        <v>8355.466796875</v>
      </c>
      <c r="O123" s="75"/>
      <c r="P123" s="76"/>
      <c r="Q123" s="76"/>
      <c r="R123" s="86"/>
      <c r="S123" s="48">
        <v>1</v>
      </c>
      <c r="T123" s="48">
        <v>1</v>
      </c>
      <c r="U123" s="49">
        <v>0</v>
      </c>
      <c r="V123" s="49">
        <v>0</v>
      </c>
      <c r="W123" s="49">
        <v>0</v>
      </c>
      <c r="X123" s="49">
        <v>0.999997</v>
      </c>
      <c r="Y123" s="49">
        <v>0</v>
      </c>
      <c r="Z123" s="49" t="s">
        <v>3310</v>
      </c>
      <c r="AA123" s="71">
        <v>123</v>
      </c>
      <c r="AB123" s="71"/>
      <c r="AC123" s="72"/>
      <c r="AD123" s="78" t="s">
        <v>1294</v>
      </c>
      <c r="AE123" s="78">
        <v>52</v>
      </c>
      <c r="AF123" s="78">
        <v>762</v>
      </c>
      <c r="AG123" s="78">
        <v>30109</v>
      </c>
      <c r="AH123" s="78">
        <v>13</v>
      </c>
      <c r="AI123" s="78"/>
      <c r="AJ123" s="78" t="s">
        <v>1467</v>
      </c>
      <c r="AK123" s="78" t="s">
        <v>1611</v>
      </c>
      <c r="AL123" s="83" t="s">
        <v>1715</v>
      </c>
      <c r="AM123" s="78"/>
      <c r="AN123" s="80">
        <v>39785.64165509259</v>
      </c>
      <c r="AO123" s="78"/>
      <c r="AP123" s="78" t="b">
        <v>1</v>
      </c>
      <c r="AQ123" s="78" t="b">
        <v>0</v>
      </c>
      <c r="AR123" s="78" t="b">
        <v>1</v>
      </c>
      <c r="AS123" s="78" t="s">
        <v>1115</v>
      </c>
      <c r="AT123" s="78">
        <v>10</v>
      </c>
      <c r="AU123" s="83" t="s">
        <v>1913</v>
      </c>
      <c r="AV123" s="78" t="b">
        <v>0</v>
      </c>
      <c r="AW123" s="78" t="s">
        <v>2000</v>
      </c>
      <c r="AX123" s="83" t="s">
        <v>2121</v>
      </c>
      <c r="AY123" s="78" t="s">
        <v>66</v>
      </c>
      <c r="AZ123" s="78" t="str">
        <f>REPLACE(INDEX(GroupVertices[Group],MATCH(Vertices[[#This Row],[Vertex]],GroupVertices[Vertex],0)),1,1,"")</f>
        <v>1</v>
      </c>
      <c r="BA123" s="48" t="s">
        <v>547</v>
      </c>
      <c r="BB123" s="48" t="s">
        <v>547</v>
      </c>
      <c r="BC123" s="48" t="s">
        <v>593</v>
      </c>
      <c r="BD123" s="48" t="s">
        <v>593</v>
      </c>
      <c r="BE123" s="48"/>
      <c r="BF123" s="48"/>
      <c r="BG123" s="120" t="s">
        <v>1092</v>
      </c>
      <c r="BH123" s="120" t="s">
        <v>1092</v>
      </c>
      <c r="BI123" s="120" t="s">
        <v>1092</v>
      </c>
      <c r="BJ123" s="120" t="s">
        <v>1092</v>
      </c>
      <c r="BK123" s="120">
        <v>0</v>
      </c>
      <c r="BL123" s="123">
        <v>0</v>
      </c>
      <c r="BM123" s="120">
        <v>0</v>
      </c>
      <c r="BN123" s="123">
        <v>0</v>
      </c>
      <c r="BO123" s="120">
        <v>0</v>
      </c>
      <c r="BP123" s="123">
        <v>0</v>
      </c>
      <c r="BQ123" s="120">
        <v>0</v>
      </c>
      <c r="BR123" s="123">
        <v>0</v>
      </c>
      <c r="BS123" s="120">
        <v>0</v>
      </c>
      <c r="BT123" s="2"/>
      <c r="BU123" s="3"/>
      <c r="BV123" s="3"/>
      <c r="BW123" s="3"/>
      <c r="BX123" s="3"/>
    </row>
    <row r="124" spans="1:76" ht="15">
      <c r="A124" s="64" t="s">
        <v>290</v>
      </c>
      <c r="B124" s="65"/>
      <c r="C124" s="65" t="s">
        <v>64</v>
      </c>
      <c r="D124" s="66">
        <v>162.20546318152432</v>
      </c>
      <c r="E124" s="68"/>
      <c r="F124" s="100" t="s">
        <v>731</v>
      </c>
      <c r="G124" s="65"/>
      <c r="H124" s="69" t="s">
        <v>290</v>
      </c>
      <c r="I124" s="70"/>
      <c r="J124" s="70"/>
      <c r="K124" s="69" t="s">
        <v>2301</v>
      </c>
      <c r="L124" s="73">
        <v>1</v>
      </c>
      <c r="M124" s="74">
        <v>4632.4150390625</v>
      </c>
      <c r="N124" s="74">
        <v>8797.0302734375</v>
      </c>
      <c r="O124" s="75"/>
      <c r="P124" s="76"/>
      <c r="Q124" s="76"/>
      <c r="R124" s="86"/>
      <c r="S124" s="48">
        <v>0</v>
      </c>
      <c r="T124" s="48">
        <v>1</v>
      </c>
      <c r="U124" s="49">
        <v>0</v>
      </c>
      <c r="V124" s="49">
        <v>0.076923</v>
      </c>
      <c r="W124" s="49">
        <v>0</v>
      </c>
      <c r="X124" s="49">
        <v>0.573475</v>
      </c>
      <c r="Y124" s="49">
        <v>0</v>
      </c>
      <c r="Z124" s="49">
        <v>0</v>
      </c>
      <c r="AA124" s="71">
        <v>124</v>
      </c>
      <c r="AB124" s="71"/>
      <c r="AC124" s="72"/>
      <c r="AD124" s="78" t="s">
        <v>1295</v>
      </c>
      <c r="AE124" s="78">
        <v>1768</v>
      </c>
      <c r="AF124" s="78">
        <v>214</v>
      </c>
      <c r="AG124" s="78">
        <v>662</v>
      </c>
      <c r="AH124" s="78">
        <v>54</v>
      </c>
      <c r="AI124" s="78"/>
      <c r="AJ124" s="78" t="s">
        <v>1468</v>
      </c>
      <c r="AK124" s="78" t="s">
        <v>1612</v>
      </c>
      <c r="AL124" s="83" t="s">
        <v>1716</v>
      </c>
      <c r="AM124" s="78"/>
      <c r="AN124" s="80">
        <v>43084.98674768519</v>
      </c>
      <c r="AO124" s="83" t="s">
        <v>1865</v>
      </c>
      <c r="AP124" s="78" t="b">
        <v>1</v>
      </c>
      <c r="AQ124" s="78" t="b">
        <v>0</v>
      </c>
      <c r="AR124" s="78" t="b">
        <v>0</v>
      </c>
      <c r="AS124" s="78" t="s">
        <v>1115</v>
      </c>
      <c r="AT124" s="78">
        <v>0</v>
      </c>
      <c r="AU124" s="78"/>
      <c r="AV124" s="78" t="b">
        <v>0</v>
      </c>
      <c r="AW124" s="78" t="s">
        <v>2000</v>
      </c>
      <c r="AX124" s="83" t="s">
        <v>2122</v>
      </c>
      <c r="AY124" s="78" t="s">
        <v>66</v>
      </c>
      <c r="AZ124" s="78" t="str">
        <f>REPLACE(INDEX(GroupVertices[Group],MATCH(Vertices[[#This Row],[Vertex]],GroupVertices[Vertex],0)),1,1,"")</f>
        <v>4</v>
      </c>
      <c r="BA124" s="48"/>
      <c r="BB124" s="48"/>
      <c r="BC124" s="48"/>
      <c r="BD124" s="48"/>
      <c r="BE124" s="48" t="s">
        <v>626</v>
      </c>
      <c r="BF124" s="48" t="s">
        <v>626</v>
      </c>
      <c r="BG124" s="120" t="s">
        <v>2896</v>
      </c>
      <c r="BH124" s="120" t="s">
        <v>2896</v>
      </c>
      <c r="BI124" s="120" t="s">
        <v>2989</v>
      </c>
      <c r="BJ124" s="120" t="s">
        <v>2989</v>
      </c>
      <c r="BK124" s="120">
        <v>0</v>
      </c>
      <c r="BL124" s="123">
        <v>0</v>
      </c>
      <c r="BM124" s="120">
        <v>0</v>
      </c>
      <c r="BN124" s="123">
        <v>0</v>
      </c>
      <c r="BO124" s="120">
        <v>0</v>
      </c>
      <c r="BP124" s="123">
        <v>0</v>
      </c>
      <c r="BQ124" s="120">
        <v>31</v>
      </c>
      <c r="BR124" s="123">
        <v>100</v>
      </c>
      <c r="BS124" s="120">
        <v>31</v>
      </c>
      <c r="BT124" s="2"/>
      <c r="BU124" s="3"/>
      <c r="BV124" s="3"/>
      <c r="BW124" s="3"/>
      <c r="BX124" s="3"/>
    </row>
    <row r="125" spans="1:76" ht="15">
      <c r="A125" s="64" t="s">
        <v>296</v>
      </c>
      <c r="B125" s="65"/>
      <c r="C125" s="65" t="s">
        <v>64</v>
      </c>
      <c r="D125" s="66">
        <v>297.83151547253783</v>
      </c>
      <c r="E125" s="68"/>
      <c r="F125" s="100" t="s">
        <v>737</v>
      </c>
      <c r="G125" s="65"/>
      <c r="H125" s="69" t="s">
        <v>296</v>
      </c>
      <c r="I125" s="70"/>
      <c r="J125" s="70"/>
      <c r="K125" s="69" t="s">
        <v>2302</v>
      </c>
      <c r="L125" s="73">
        <v>1678.4274323268007</v>
      </c>
      <c r="M125" s="74">
        <v>5300.3251953125</v>
      </c>
      <c r="N125" s="74">
        <v>8506.294921875</v>
      </c>
      <c r="O125" s="75"/>
      <c r="P125" s="76"/>
      <c r="Q125" s="76"/>
      <c r="R125" s="86"/>
      <c r="S125" s="48">
        <v>8</v>
      </c>
      <c r="T125" s="48">
        <v>1</v>
      </c>
      <c r="U125" s="49">
        <v>42</v>
      </c>
      <c r="V125" s="49">
        <v>0.142857</v>
      </c>
      <c r="W125" s="49">
        <v>0</v>
      </c>
      <c r="X125" s="49">
        <v>3.98565</v>
      </c>
      <c r="Y125" s="49">
        <v>0</v>
      </c>
      <c r="Z125" s="49">
        <v>0</v>
      </c>
      <c r="AA125" s="71">
        <v>125</v>
      </c>
      <c r="AB125" s="71"/>
      <c r="AC125" s="72"/>
      <c r="AD125" s="78" t="s">
        <v>1296</v>
      </c>
      <c r="AE125" s="78">
        <v>13952</v>
      </c>
      <c r="AF125" s="78">
        <v>140155</v>
      </c>
      <c r="AG125" s="78">
        <v>136683</v>
      </c>
      <c r="AH125" s="78">
        <v>14041</v>
      </c>
      <c r="AI125" s="78"/>
      <c r="AJ125" s="78" t="s">
        <v>1469</v>
      </c>
      <c r="AK125" s="78" t="s">
        <v>1613</v>
      </c>
      <c r="AL125" s="83" t="s">
        <v>1717</v>
      </c>
      <c r="AM125" s="78"/>
      <c r="AN125" s="80">
        <v>40714.72758101852</v>
      </c>
      <c r="AO125" s="83" t="s">
        <v>1866</v>
      </c>
      <c r="AP125" s="78" t="b">
        <v>0</v>
      </c>
      <c r="AQ125" s="78" t="b">
        <v>0</v>
      </c>
      <c r="AR125" s="78" t="b">
        <v>1</v>
      </c>
      <c r="AS125" s="78" t="s">
        <v>1115</v>
      </c>
      <c r="AT125" s="78">
        <v>701</v>
      </c>
      <c r="AU125" s="83" t="s">
        <v>1913</v>
      </c>
      <c r="AV125" s="78" t="b">
        <v>0</v>
      </c>
      <c r="AW125" s="78" t="s">
        <v>2000</v>
      </c>
      <c r="AX125" s="83" t="s">
        <v>2123</v>
      </c>
      <c r="AY125" s="78" t="s">
        <v>66</v>
      </c>
      <c r="AZ125" s="78" t="str">
        <f>REPLACE(INDEX(GroupVertices[Group],MATCH(Vertices[[#This Row],[Vertex]],GroupVertices[Vertex],0)),1,1,"")</f>
        <v>4</v>
      </c>
      <c r="BA125" s="48"/>
      <c r="BB125" s="48"/>
      <c r="BC125" s="48"/>
      <c r="BD125" s="48"/>
      <c r="BE125" s="48"/>
      <c r="BF125" s="48"/>
      <c r="BG125" s="120" t="s">
        <v>2604</v>
      </c>
      <c r="BH125" s="120" t="s">
        <v>2604</v>
      </c>
      <c r="BI125" s="120" t="s">
        <v>2722</v>
      </c>
      <c r="BJ125" s="120" t="s">
        <v>2722</v>
      </c>
      <c r="BK125" s="120">
        <v>0</v>
      </c>
      <c r="BL125" s="123">
        <v>0</v>
      </c>
      <c r="BM125" s="120">
        <v>0</v>
      </c>
      <c r="BN125" s="123">
        <v>0</v>
      </c>
      <c r="BO125" s="120">
        <v>0</v>
      </c>
      <c r="BP125" s="123">
        <v>0</v>
      </c>
      <c r="BQ125" s="120">
        <v>29</v>
      </c>
      <c r="BR125" s="123">
        <v>100</v>
      </c>
      <c r="BS125" s="120">
        <v>29</v>
      </c>
      <c r="BT125" s="2"/>
      <c r="BU125" s="3"/>
      <c r="BV125" s="3"/>
      <c r="BW125" s="3"/>
      <c r="BX125" s="3"/>
    </row>
    <row r="126" spans="1:76" ht="15">
      <c r="A126" s="64" t="s">
        <v>291</v>
      </c>
      <c r="B126" s="65"/>
      <c r="C126" s="65" t="s">
        <v>64</v>
      </c>
      <c r="D126" s="66">
        <v>162.36731389527225</v>
      </c>
      <c r="E126" s="68"/>
      <c r="F126" s="100" t="s">
        <v>732</v>
      </c>
      <c r="G126" s="65"/>
      <c r="H126" s="69" t="s">
        <v>291</v>
      </c>
      <c r="I126" s="70"/>
      <c r="J126" s="70"/>
      <c r="K126" s="69" t="s">
        <v>2303</v>
      </c>
      <c r="L126" s="73">
        <v>1</v>
      </c>
      <c r="M126" s="74">
        <v>5294.53271484375</v>
      </c>
      <c r="N126" s="74">
        <v>7246.333984375</v>
      </c>
      <c r="O126" s="75"/>
      <c r="P126" s="76"/>
      <c r="Q126" s="76"/>
      <c r="R126" s="86"/>
      <c r="S126" s="48">
        <v>0</v>
      </c>
      <c r="T126" s="48">
        <v>1</v>
      </c>
      <c r="U126" s="49">
        <v>0</v>
      </c>
      <c r="V126" s="49">
        <v>0.076923</v>
      </c>
      <c r="W126" s="49">
        <v>0</v>
      </c>
      <c r="X126" s="49">
        <v>0.573475</v>
      </c>
      <c r="Y126" s="49">
        <v>0</v>
      </c>
      <c r="Z126" s="49">
        <v>0</v>
      </c>
      <c r="AA126" s="71">
        <v>126</v>
      </c>
      <c r="AB126" s="71"/>
      <c r="AC126" s="72"/>
      <c r="AD126" s="78" t="s">
        <v>1297</v>
      </c>
      <c r="AE126" s="78">
        <v>2165</v>
      </c>
      <c r="AF126" s="78">
        <v>381</v>
      </c>
      <c r="AG126" s="78">
        <v>19931</v>
      </c>
      <c r="AH126" s="78">
        <v>82</v>
      </c>
      <c r="AI126" s="78"/>
      <c r="AJ126" s="78" t="s">
        <v>1470</v>
      </c>
      <c r="AK126" s="78" t="s">
        <v>1614</v>
      </c>
      <c r="AL126" s="83" t="s">
        <v>1718</v>
      </c>
      <c r="AM126" s="78"/>
      <c r="AN126" s="80">
        <v>42607.075833333336</v>
      </c>
      <c r="AO126" s="83" t="s">
        <v>1867</v>
      </c>
      <c r="AP126" s="78" t="b">
        <v>1</v>
      </c>
      <c r="AQ126" s="78" t="b">
        <v>0</v>
      </c>
      <c r="AR126" s="78" t="b">
        <v>0</v>
      </c>
      <c r="AS126" s="78" t="s">
        <v>1115</v>
      </c>
      <c r="AT126" s="78">
        <v>11</v>
      </c>
      <c r="AU126" s="78"/>
      <c r="AV126" s="78" t="b">
        <v>0</v>
      </c>
      <c r="AW126" s="78" t="s">
        <v>2000</v>
      </c>
      <c r="AX126" s="83" t="s">
        <v>2124</v>
      </c>
      <c r="AY126" s="78" t="s">
        <v>66</v>
      </c>
      <c r="AZ126" s="78" t="str">
        <f>REPLACE(INDEX(GroupVertices[Group],MATCH(Vertices[[#This Row],[Vertex]],GroupVertices[Vertex],0)),1,1,"")</f>
        <v>4</v>
      </c>
      <c r="BA126" s="48"/>
      <c r="BB126" s="48"/>
      <c r="BC126" s="48"/>
      <c r="BD126" s="48"/>
      <c r="BE126" s="48" t="s">
        <v>626</v>
      </c>
      <c r="BF126" s="48" t="s">
        <v>626</v>
      </c>
      <c r="BG126" s="120" t="s">
        <v>2896</v>
      </c>
      <c r="BH126" s="120" t="s">
        <v>2896</v>
      </c>
      <c r="BI126" s="120" t="s">
        <v>2989</v>
      </c>
      <c r="BJ126" s="120" t="s">
        <v>2989</v>
      </c>
      <c r="BK126" s="120">
        <v>0</v>
      </c>
      <c r="BL126" s="123">
        <v>0</v>
      </c>
      <c r="BM126" s="120">
        <v>0</v>
      </c>
      <c r="BN126" s="123">
        <v>0</v>
      </c>
      <c r="BO126" s="120">
        <v>0</v>
      </c>
      <c r="BP126" s="123">
        <v>0</v>
      </c>
      <c r="BQ126" s="120">
        <v>31</v>
      </c>
      <c r="BR126" s="123">
        <v>100</v>
      </c>
      <c r="BS126" s="120">
        <v>31</v>
      </c>
      <c r="BT126" s="2"/>
      <c r="BU126" s="3"/>
      <c r="BV126" s="3"/>
      <c r="BW126" s="3"/>
      <c r="BX126" s="3"/>
    </row>
    <row r="127" spans="1:76" ht="15">
      <c r="A127" s="64" t="s">
        <v>292</v>
      </c>
      <c r="B127" s="65"/>
      <c r="C127" s="65" t="s">
        <v>64</v>
      </c>
      <c r="D127" s="66">
        <v>162.48167547744146</v>
      </c>
      <c r="E127" s="68"/>
      <c r="F127" s="100" t="s">
        <v>733</v>
      </c>
      <c r="G127" s="65"/>
      <c r="H127" s="69" t="s">
        <v>292</v>
      </c>
      <c r="I127" s="70"/>
      <c r="J127" s="70"/>
      <c r="K127" s="69" t="s">
        <v>2304</v>
      </c>
      <c r="L127" s="73">
        <v>1</v>
      </c>
      <c r="M127" s="74">
        <v>5603.365234375</v>
      </c>
      <c r="N127" s="74">
        <v>9636.8701171875</v>
      </c>
      <c r="O127" s="75"/>
      <c r="P127" s="76"/>
      <c r="Q127" s="76"/>
      <c r="R127" s="86"/>
      <c r="S127" s="48">
        <v>0</v>
      </c>
      <c r="T127" s="48">
        <v>1</v>
      </c>
      <c r="U127" s="49">
        <v>0</v>
      </c>
      <c r="V127" s="49">
        <v>0.076923</v>
      </c>
      <c r="W127" s="49">
        <v>0</v>
      </c>
      <c r="X127" s="49">
        <v>0.573475</v>
      </c>
      <c r="Y127" s="49">
        <v>0</v>
      </c>
      <c r="Z127" s="49">
        <v>0</v>
      </c>
      <c r="AA127" s="71">
        <v>127</v>
      </c>
      <c r="AB127" s="71"/>
      <c r="AC127" s="72"/>
      <c r="AD127" s="78" t="s">
        <v>1298</v>
      </c>
      <c r="AE127" s="78">
        <v>2065</v>
      </c>
      <c r="AF127" s="78">
        <v>499</v>
      </c>
      <c r="AG127" s="78">
        <v>4935</v>
      </c>
      <c r="AH127" s="78">
        <v>85</v>
      </c>
      <c r="AI127" s="78"/>
      <c r="AJ127" s="78" t="s">
        <v>1471</v>
      </c>
      <c r="AK127" s="78" t="s">
        <v>1614</v>
      </c>
      <c r="AL127" s="83" t="s">
        <v>1719</v>
      </c>
      <c r="AM127" s="78"/>
      <c r="AN127" s="80">
        <v>43076.82381944444</v>
      </c>
      <c r="AO127" s="83" t="s">
        <v>1868</v>
      </c>
      <c r="AP127" s="78" t="b">
        <v>1</v>
      </c>
      <c r="AQ127" s="78" t="b">
        <v>0</v>
      </c>
      <c r="AR127" s="78" t="b">
        <v>0</v>
      </c>
      <c r="AS127" s="78" t="s">
        <v>1115</v>
      </c>
      <c r="AT127" s="78">
        <v>2</v>
      </c>
      <c r="AU127" s="78"/>
      <c r="AV127" s="78" t="b">
        <v>0</v>
      </c>
      <c r="AW127" s="78" t="s">
        <v>2000</v>
      </c>
      <c r="AX127" s="83" t="s">
        <v>2125</v>
      </c>
      <c r="AY127" s="78" t="s">
        <v>66</v>
      </c>
      <c r="AZ127" s="78" t="str">
        <f>REPLACE(INDEX(GroupVertices[Group],MATCH(Vertices[[#This Row],[Vertex]],GroupVertices[Vertex],0)),1,1,"")</f>
        <v>4</v>
      </c>
      <c r="BA127" s="48"/>
      <c r="BB127" s="48"/>
      <c r="BC127" s="48"/>
      <c r="BD127" s="48"/>
      <c r="BE127" s="48" t="s">
        <v>626</v>
      </c>
      <c r="BF127" s="48" t="s">
        <v>626</v>
      </c>
      <c r="BG127" s="120" t="s">
        <v>2896</v>
      </c>
      <c r="BH127" s="120" t="s">
        <v>2896</v>
      </c>
      <c r="BI127" s="120" t="s">
        <v>2989</v>
      </c>
      <c r="BJ127" s="120" t="s">
        <v>2989</v>
      </c>
      <c r="BK127" s="120">
        <v>0</v>
      </c>
      <c r="BL127" s="123">
        <v>0</v>
      </c>
      <c r="BM127" s="120">
        <v>0</v>
      </c>
      <c r="BN127" s="123">
        <v>0</v>
      </c>
      <c r="BO127" s="120">
        <v>0</v>
      </c>
      <c r="BP127" s="123">
        <v>0</v>
      </c>
      <c r="BQ127" s="120">
        <v>31</v>
      </c>
      <c r="BR127" s="123">
        <v>100</v>
      </c>
      <c r="BS127" s="120">
        <v>31</v>
      </c>
      <c r="BT127" s="2"/>
      <c r="BU127" s="3"/>
      <c r="BV127" s="3"/>
      <c r="BW127" s="3"/>
      <c r="BX127" s="3"/>
    </row>
    <row r="128" spans="1:76" ht="15">
      <c r="A128" s="64" t="s">
        <v>293</v>
      </c>
      <c r="B128" s="65"/>
      <c r="C128" s="65" t="s">
        <v>64</v>
      </c>
      <c r="D128" s="66">
        <v>162.00290749785177</v>
      </c>
      <c r="E128" s="68"/>
      <c r="F128" s="100" t="s">
        <v>734</v>
      </c>
      <c r="G128" s="65"/>
      <c r="H128" s="69" t="s">
        <v>293</v>
      </c>
      <c r="I128" s="70"/>
      <c r="J128" s="70"/>
      <c r="K128" s="69" t="s">
        <v>2305</v>
      </c>
      <c r="L128" s="73">
        <v>1</v>
      </c>
      <c r="M128" s="74">
        <v>4760.0576171875</v>
      </c>
      <c r="N128" s="74">
        <v>7729.03662109375</v>
      </c>
      <c r="O128" s="75"/>
      <c r="P128" s="76"/>
      <c r="Q128" s="76"/>
      <c r="R128" s="86"/>
      <c r="S128" s="48">
        <v>0</v>
      </c>
      <c r="T128" s="48">
        <v>1</v>
      </c>
      <c r="U128" s="49">
        <v>0</v>
      </c>
      <c r="V128" s="49">
        <v>0.076923</v>
      </c>
      <c r="W128" s="49">
        <v>0</v>
      </c>
      <c r="X128" s="49">
        <v>0.573475</v>
      </c>
      <c r="Y128" s="49">
        <v>0</v>
      </c>
      <c r="Z128" s="49">
        <v>0</v>
      </c>
      <c r="AA128" s="71">
        <v>128</v>
      </c>
      <c r="AB128" s="71"/>
      <c r="AC128" s="72"/>
      <c r="AD128" s="78" t="s">
        <v>1299</v>
      </c>
      <c r="AE128" s="78">
        <v>45</v>
      </c>
      <c r="AF128" s="78">
        <v>5</v>
      </c>
      <c r="AG128" s="78">
        <v>446</v>
      </c>
      <c r="AH128" s="78">
        <v>2</v>
      </c>
      <c r="AI128" s="78"/>
      <c r="AJ128" s="78" t="s">
        <v>1472</v>
      </c>
      <c r="AK128" s="78" t="s">
        <v>1614</v>
      </c>
      <c r="AL128" s="83" t="s">
        <v>1720</v>
      </c>
      <c r="AM128" s="78"/>
      <c r="AN128" s="80">
        <v>43188.037083333336</v>
      </c>
      <c r="AO128" s="83" t="s">
        <v>1869</v>
      </c>
      <c r="AP128" s="78" t="b">
        <v>1</v>
      </c>
      <c r="AQ128" s="78" t="b">
        <v>0</v>
      </c>
      <c r="AR128" s="78" t="b">
        <v>0</v>
      </c>
      <c r="AS128" s="78" t="s">
        <v>1115</v>
      </c>
      <c r="AT128" s="78">
        <v>0</v>
      </c>
      <c r="AU128" s="78"/>
      <c r="AV128" s="78" t="b">
        <v>0</v>
      </c>
      <c r="AW128" s="78" t="s">
        <v>2000</v>
      </c>
      <c r="AX128" s="83" t="s">
        <v>2126</v>
      </c>
      <c r="AY128" s="78" t="s">
        <v>66</v>
      </c>
      <c r="AZ128" s="78" t="str">
        <f>REPLACE(INDEX(GroupVertices[Group],MATCH(Vertices[[#This Row],[Vertex]],GroupVertices[Vertex],0)),1,1,"")</f>
        <v>4</v>
      </c>
      <c r="BA128" s="48"/>
      <c r="BB128" s="48"/>
      <c r="BC128" s="48"/>
      <c r="BD128" s="48"/>
      <c r="BE128" s="48" t="s">
        <v>626</v>
      </c>
      <c r="BF128" s="48" t="s">
        <v>626</v>
      </c>
      <c r="BG128" s="120" t="s">
        <v>2896</v>
      </c>
      <c r="BH128" s="120" t="s">
        <v>2896</v>
      </c>
      <c r="BI128" s="120" t="s">
        <v>2989</v>
      </c>
      <c r="BJ128" s="120" t="s">
        <v>2989</v>
      </c>
      <c r="BK128" s="120">
        <v>0</v>
      </c>
      <c r="BL128" s="123">
        <v>0</v>
      </c>
      <c r="BM128" s="120">
        <v>0</v>
      </c>
      <c r="BN128" s="123">
        <v>0</v>
      </c>
      <c r="BO128" s="120">
        <v>0</v>
      </c>
      <c r="BP128" s="123">
        <v>0</v>
      </c>
      <c r="BQ128" s="120">
        <v>31</v>
      </c>
      <c r="BR128" s="123">
        <v>100</v>
      </c>
      <c r="BS128" s="120">
        <v>31</v>
      </c>
      <c r="BT128" s="2"/>
      <c r="BU128" s="3"/>
      <c r="BV128" s="3"/>
      <c r="BW128" s="3"/>
      <c r="BX128" s="3"/>
    </row>
    <row r="129" spans="1:76" ht="15">
      <c r="A129" s="64" t="s">
        <v>294</v>
      </c>
      <c r="B129" s="65"/>
      <c r="C129" s="65" t="s">
        <v>64</v>
      </c>
      <c r="D129" s="66">
        <v>162.00581499570353</v>
      </c>
      <c r="E129" s="68"/>
      <c r="F129" s="100" t="s">
        <v>735</v>
      </c>
      <c r="G129" s="65"/>
      <c r="H129" s="69" t="s">
        <v>294</v>
      </c>
      <c r="I129" s="70"/>
      <c r="J129" s="70"/>
      <c r="K129" s="69" t="s">
        <v>2306</v>
      </c>
      <c r="L129" s="73">
        <v>1</v>
      </c>
      <c r="M129" s="74">
        <v>5970.81298828125</v>
      </c>
      <c r="N129" s="74">
        <v>8776.296875</v>
      </c>
      <c r="O129" s="75"/>
      <c r="P129" s="76"/>
      <c r="Q129" s="76"/>
      <c r="R129" s="86"/>
      <c r="S129" s="48">
        <v>0</v>
      </c>
      <c r="T129" s="48">
        <v>1</v>
      </c>
      <c r="U129" s="49">
        <v>0</v>
      </c>
      <c r="V129" s="49">
        <v>0.076923</v>
      </c>
      <c r="W129" s="49">
        <v>0</v>
      </c>
      <c r="X129" s="49">
        <v>0.573475</v>
      </c>
      <c r="Y129" s="49">
        <v>0</v>
      </c>
      <c r="Z129" s="49">
        <v>0</v>
      </c>
      <c r="AA129" s="71">
        <v>129</v>
      </c>
      <c r="AB129" s="71"/>
      <c r="AC129" s="72"/>
      <c r="AD129" s="78" t="s">
        <v>1300</v>
      </c>
      <c r="AE129" s="78">
        <v>111</v>
      </c>
      <c r="AF129" s="78">
        <v>8</v>
      </c>
      <c r="AG129" s="78">
        <v>623</v>
      </c>
      <c r="AH129" s="78">
        <v>10</v>
      </c>
      <c r="AI129" s="78"/>
      <c r="AJ129" s="78" t="s">
        <v>1471</v>
      </c>
      <c r="AK129" s="78" t="s">
        <v>1614</v>
      </c>
      <c r="AL129" s="83" t="s">
        <v>1718</v>
      </c>
      <c r="AM129" s="78"/>
      <c r="AN129" s="80">
        <v>43120.93435185185</v>
      </c>
      <c r="AO129" s="83" t="s">
        <v>1870</v>
      </c>
      <c r="AP129" s="78" t="b">
        <v>1</v>
      </c>
      <c r="AQ129" s="78" t="b">
        <v>0</v>
      </c>
      <c r="AR129" s="78" t="b">
        <v>0</v>
      </c>
      <c r="AS129" s="78" t="s">
        <v>1115</v>
      </c>
      <c r="AT129" s="78">
        <v>0</v>
      </c>
      <c r="AU129" s="78"/>
      <c r="AV129" s="78" t="b">
        <v>0</v>
      </c>
      <c r="AW129" s="78" t="s">
        <v>2000</v>
      </c>
      <c r="AX129" s="83" t="s">
        <v>2127</v>
      </c>
      <c r="AY129" s="78" t="s">
        <v>66</v>
      </c>
      <c r="AZ129" s="78" t="str">
        <f>REPLACE(INDEX(GroupVertices[Group],MATCH(Vertices[[#This Row],[Vertex]],GroupVertices[Vertex],0)),1,1,"")</f>
        <v>4</v>
      </c>
      <c r="BA129" s="48"/>
      <c r="BB129" s="48"/>
      <c r="BC129" s="48"/>
      <c r="BD129" s="48"/>
      <c r="BE129" s="48" t="s">
        <v>626</v>
      </c>
      <c r="BF129" s="48" t="s">
        <v>626</v>
      </c>
      <c r="BG129" s="120" t="s">
        <v>2896</v>
      </c>
      <c r="BH129" s="120" t="s">
        <v>2896</v>
      </c>
      <c r="BI129" s="120" t="s">
        <v>2989</v>
      </c>
      <c r="BJ129" s="120" t="s">
        <v>2989</v>
      </c>
      <c r="BK129" s="120">
        <v>0</v>
      </c>
      <c r="BL129" s="123">
        <v>0</v>
      </c>
      <c r="BM129" s="120">
        <v>0</v>
      </c>
      <c r="BN129" s="123">
        <v>0</v>
      </c>
      <c r="BO129" s="120">
        <v>0</v>
      </c>
      <c r="BP129" s="123">
        <v>0</v>
      </c>
      <c r="BQ129" s="120">
        <v>31</v>
      </c>
      <c r="BR129" s="123">
        <v>100</v>
      </c>
      <c r="BS129" s="120">
        <v>31</v>
      </c>
      <c r="BT129" s="2"/>
      <c r="BU129" s="3"/>
      <c r="BV129" s="3"/>
      <c r="BW129" s="3"/>
      <c r="BX129" s="3"/>
    </row>
    <row r="130" spans="1:76" ht="15">
      <c r="A130" s="64" t="s">
        <v>295</v>
      </c>
      <c r="B130" s="65"/>
      <c r="C130" s="65" t="s">
        <v>64</v>
      </c>
      <c r="D130" s="66">
        <v>162.28008895971948</v>
      </c>
      <c r="E130" s="68"/>
      <c r="F130" s="100" t="s">
        <v>736</v>
      </c>
      <c r="G130" s="65"/>
      <c r="H130" s="69" t="s">
        <v>295</v>
      </c>
      <c r="I130" s="70"/>
      <c r="J130" s="70"/>
      <c r="K130" s="69" t="s">
        <v>2307</v>
      </c>
      <c r="L130" s="73">
        <v>1</v>
      </c>
      <c r="M130" s="74">
        <v>5833.36962890625</v>
      </c>
      <c r="N130" s="74">
        <v>7712.4091796875</v>
      </c>
      <c r="O130" s="75"/>
      <c r="P130" s="76"/>
      <c r="Q130" s="76"/>
      <c r="R130" s="86"/>
      <c r="S130" s="48">
        <v>0</v>
      </c>
      <c r="T130" s="48">
        <v>1</v>
      </c>
      <c r="U130" s="49">
        <v>0</v>
      </c>
      <c r="V130" s="49">
        <v>0.076923</v>
      </c>
      <c r="W130" s="49">
        <v>0</v>
      </c>
      <c r="X130" s="49">
        <v>0.573475</v>
      </c>
      <c r="Y130" s="49">
        <v>0</v>
      </c>
      <c r="Z130" s="49">
        <v>0</v>
      </c>
      <c r="AA130" s="71">
        <v>130</v>
      </c>
      <c r="AB130" s="71"/>
      <c r="AC130" s="72"/>
      <c r="AD130" s="78" t="s">
        <v>1301</v>
      </c>
      <c r="AE130" s="78">
        <v>2206</v>
      </c>
      <c r="AF130" s="78">
        <v>291</v>
      </c>
      <c r="AG130" s="78">
        <v>925</v>
      </c>
      <c r="AH130" s="78">
        <v>6</v>
      </c>
      <c r="AI130" s="78"/>
      <c r="AJ130" s="78" t="s">
        <v>1471</v>
      </c>
      <c r="AK130" s="78" t="s">
        <v>1614</v>
      </c>
      <c r="AL130" s="83" t="s">
        <v>1718</v>
      </c>
      <c r="AM130" s="78"/>
      <c r="AN130" s="80">
        <v>43085.05079861111</v>
      </c>
      <c r="AO130" s="83" t="s">
        <v>1871</v>
      </c>
      <c r="AP130" s="78" t="b">
        <v>1</v>
      </c>
      <c r="AQ130" s="78" t="b">
        <v>0</v>
      </c>
      <c r="AR130" s="78" t="b">
        <v>0</v>
      </c>
      <c r="AS130" s="78" t="s">
        <v>1115</v>
      </c>
      <c r="AT130" s="78">
        <v>4</v>
      </c>
      <c r="AU130" s="78"/>
      <c r="AV130" s="78" t="b">
        <v>0</v>
      </c>
      <c r="AW130" s="78" t="s">
        <v>2000</v>
      </c>
      <c r="AX130" s="83" t="s">
        <v>2128</v>
      </c>
      <c r="AY130" s="78" t="s">
        <v>66</v>
      </c>
      <c r="AZ130" s="78" t="str">
        <f>REPLACE(INDEX(GroupVertices[Group],MATCH(Vertices[[#This Row],[Vertex]],GroupVertices[Vertex],0)),1,1,"")</f>
        <v>4</v>
      </c>
      <c r="BA130" s="48"/>
      <c r="BB130" s="48"/>
      <c r="BC130" s="48"/>
      <c r="BD130" s="48"/>
      <c r="BE130" s="48" t="s">
        <v>626</v>
      </c>
      <c r="BF130" s="48" t="s">
        <v>626</v>
      </c>
      <c r="BG130" s="120" t="s">
        <v>2896</v>
      </c>
      <c r="BH130" s="120" t="s">
        <v>2896</v>
      </c>
      <c r="BI130" s="120" t="s">
        <v>2989</v>
      </c>
      <c r="BJ130" s="120" t="s">
        <v>2989</v>
      </c>
      <c r="BK130" s="120">
        <v>0</v>
      </c>
      <c r="BL130" s="123">
        <v>0</v>
      </c>
      <c r="BM130" s="120">
        <v>0</v>
      </c>
      <c r="BN130" s="123">
        <v>0</v>
      </c>
      <c r="BO130" s="120">
        <v>0</v>
      </c>
      <c r="BP130" s="123">
        <v>0</v>
      </c>
      <c r="BQ130" s="120">
        <v>31</v>
      </c>
      <c r="BR130" s="123">
        <v>100</v>
      </c>
      <c r="BS130" s="120">
        <v>31</v>
      </c>
      <c r="BT130" s="2"/>
      <c r="BU130" s="3"/>
      <c r="BV130" s="3"/>
      <c r="BW130" s="3"/>
      <c r="BX130" s="3"/>
    </row>
    <row r="131" spans="1:76" ht="15">
      <c r="A131" s="64" t="s">
        <v>297</v>
      </c>
      <c r="B131" s="65"/>
      <c r="C131" s="65" t="s">
        <v>64</v>
      </c>
      <c r="D131" s="66">
        <v>162.14731322448912</v>
      </c>
      <c r="E131" s="68"/>
      <c r="F131" s="100" t="s">
        <v>738</v>
      </c>
      <c r="G131" s="65"/>
      <c r="H131" s="69" t="s">
        <v>297</v>
      </c>
      <c r="I131" s="70"/>
      <c r="J131" s="70"/>
      <c r="K131" s="69" t="s">
        <v>2308</v>
      </c>
      <c r="L131" s="73">
        <v>1</v>
      </c>
      <c r="M131" s="74">
        <v>5007.72314453125</v>
      </c>
      <c r="N131" s="74">
        <v>9646.09375</v>
      </c>
      <c r="O131" s="75"/>
      <c r="P131" s="76"/>
      <c r="Q131" s="76"/>
      <c r="R131" s="86"/>
      <c r="S131" s="48">
        <v>0</v>
      </c>
      <c r="T131" s="48">
        <v>1</v>
      </c>
      <c r="U131" s="49">
        <v>0</v>
      </c>
      <c r="V131" s="49">
        <v>0.076923</v>
      </c>
      <c r="W131" s="49">
        <v>0</v>
      </c>
      <c r="X131" s="49">
        <v>0.573475</v>
      </c>
      <c r="Y131" s="49">
        <v>0</v>
      </c>
      <c r="Z131" s="49">
        <v>0</v>
      </c>
      <c r="AA131" s="71">
        <v>131</v>
      </c>
      <c r="AB131" s="71"/>
      <c r="AC131" s="72"/>
      <c r="AD131" s="78" t="s">
        <v>1302</v>
      </c>
      <c r="AE131" s="78">
        <v>1295</v>
      </c>
      <c r="AF131" s="78">
        <v>154</v>
      </c>
      <c r="AG131" s="78">
        <v>4149</v>
      </c>
      <c r="AH131" s="78">
        <v>63</v>
      </c>
      <c r="AI131" s="78"/>
      <c r="AJ131" s="78" t="s">
        <v>1472</v>
      </c>
      <c r="AK131" s="78" t="s">
        <v>1614</v>
      </c>
      <c r="AL131" s="83" t="s">
        <v>1720</v>
      </c>
      <c r="AM131" s="78"/>
      <c r="AN131" s="80">
        <v>43077.192465277774</v>
      </c>
      <c r="AO131" s="83" t="s">
        <v>1872</v>
      </c>
      <c r="AP131" s="78" t="b">
        <v>1</v>
      </c>
      <c r="AQ131" s="78" t="b">
        <v>0</v>
      </c>
      <c r="AR131" s="78" t="b">
        <v>0</v>
      </c>
      <c r="AS131" s="78" t="s">
        <v>1115</v>
      </c>
      <c r="AT131" s="78">
        <v>1</v>
      </c>
      <c r="AU131" s="78"/>
      <c r="AV131" s="78" t="b">
        <v>0</v>
      </c>
      <c r="AW131" s="78" t="s">
        <v>2000</v>
      </c>
      <c r="AX131" s="83" t="s">
        <v>2129</v>
      </c>
      <c r="AY131" s="78" t="s">
        <v>66</v>
      </c>
      <c r="AZ131" s="78" t="str">
        <f>REPLACE(INDEX(GroupVertices[Group],MATCH(Vertices[[#This Row],[Vertex]],GroupVertices[Vertex],0)),1,1,"")</f>
        <v>4</v>
      </c>
      <c r="BA131" s="48"/>
      <c r="BB131" s="48"/>
      <c r="BC131" s="48"/>
      <c r="BD131" s="48"/>
      <c r="BE131" s="48" t="s">
        <v>626</v>
      </c>
      <c r="BF131" s="48" t="s">
        <v>626</v>
      </c>
      <c r="BG131" s="120" t="s">
        <v>2896</v>
      </c>
      <c r="BH131" s="120" t="s">
        <v>2896</v>
      </c>
      <c r="BI131" s="120" t="s">
        <v>2989</v>
      </c>
      <c r="BJ131" s="120" t="s">
        <v>2989</v>
      </c>
      <c r="BK131" s="120">
        <v>0</v>
      </c>
      <c r="BL131" s="123">
        <v>0</v>
      </c>
      <c r="BM131" s="120">
        <v>0</v>
      </c>
      <c r="BN131" s="123">
        <v>0</v>
      </c>
      <c r="BO131" s="120">
        <v>0</v>
      </c>
      <c r="BP131" s="123">
        <v>0</v>
      </c>
      <c r="BQ131" s="120">
        <v>31</v>
      </c>
      <c r="BR131" s="123">
        <v>100</v>
      </c>
      <c r="BS131" s="120">
        <v>31</v>
      </c>
      <c r="BT131" s="2"/>
      <c r="BU131" s="3"/>
      <c r="BV131" s="3"/>
      <c r="BW131" s="3"/>
      <c r="BX131" s="3"/>
    </row>
    <row r="132" spans="1:76" ht="15">
      <c r="A132" s="64" t="s">
        <v>298</v>
      </c>
      <c r="B132" s="65"/>
      <c r="C132" s="65" t="s">
        <v>64</v>
      </c>
      <c r="D132" s="66">
        <v>172.088048379654</v>
      </c>
      <c r="E132" s="68"/>
      <c r="F132" s="100" t="s">
        <v>1981</v>
      </c>
      <c r="G132" s="65"/>
      <c r="H132" s="69" t="s">
        <v>298</v>
      </c>
      <c r="I132" s="70"/>
      <c r="J132" s="70"/>
      <c r="K132" s="69" t="s">
        <v>2309</v>
      </c>
      <c r="L132" s="73">
        <v>1</v>
      </c>
      <c r="M132" s="74">
        <v>912.8391723632812</v>
      </c>
      <c r="N132" s="74">
        <v>8355.466796875</v>
      </c>
      <c r="O132" s="75"/>
      <c r="P132" s="76"/>
      <c r="Q132" s="76"/>
      <c r="R132" s="86"/>
      <c r="S132" s="48">
        <v>1</v>
      </c>
      <c r="T132" s="48">
        <v>1</v>
      </c>
      <c r="U132" s="49">
        <v>0</v>
      </c>
      <c r="V132" s="49">
        <v>0</v>
      </c>
      <c r="W132" s="49">
        <v>0</v>
      </c>
      <c r="X132" s="49">
        <v>0.999997</v>
      </c>
      <c r="Y132" s="49">
        <v>0</v>
      </c>
      <c r="Z132" s="49" t="s">
        <v>3310</v>
      </c>
      <c r="AA132" s="71">
        <v>132</v>
      </c>
      <c r="AB132" s="71"/>
      <c r="AC132" s="72"/>
      <c r="AD132" s="78" t="s">
        <v>1303</v>
      </c>
      <c r="AE132" s="78">
        <v>315</v>
      </c>
      <c r="AF132" s="78">
        <v>10411</v>
      </c>
      <c r="AG132" s="78">
        <v>86667</v>
      </c>
      <c r="AH132" s="78">
        <v>198</v>
      </c>
      <c r="AI132" s="78"/>
      <c r="AJ132" s="78" t="s">
        <v>1473</v>
      </c>
      <c r="AK132" s="78" t="s">
        <v>1615</v>
      </c>
      <c r="AL132" s="83" t="s">
        <v>1721</v>
      </c>
      <c r="AM132" s="78"/>
      <c r="AN132" s="80">
        <v>39800.70217592592</v>
      </c>
      <c r="AO132" s="83" t="s">
        <v>1873</v>
      </c>
      <c r="AP132" s="78" t="b">
        <v>0</v>
      </c>
      <c r="AQ132" s="78" t="b">
        <v>0</v>
      </c>
      <c r="AR132" s="78" t="b">
        <v>0</v>
      </c>
      <c r="AS132" s="78" t="s">
        <v>1115</v>
      </c>
      <c r="AT132" s="78">
        <v>322</v>
      </c>
      <c r="AU132" s="83" t="s">
        <v>1914</v>
      </c>
      <c r="AV132" s="78" t="b">
        <v>0</v>
      </c>
      <c r="AW132" s="78" t="s">
        <v>2000</v>
      </c>
      <c r="AX132" s="83" t="s">
        <v>2130</v>
      </c>
      <c r="AY132" s="78" t="s">
        <v>66</v>
      </c>
      <c r="AZ132" s="78" t="str">
        <f>REPLACE(INDEX(GroupVertices[Group],MATCH(Vertices[[#This Row],[Vertex]],GroupVertices[Vertex],0)),1,1,"")</f>
        <v>1</v>
      </c>
      <c r="BA132" s="48" t="s">
        <v>548</v>
      </c>
      <c r="BB132" s="48" t="s">
        <v>548</v>
      </c>
      <c r="BC132" s="48" t="s">
        <v>594</v>
      </c>
      <c r="BD132" s="48" t="s">
        <v>594</v>
      </c>
      <c r="BE132" s="48"/>
      <c r="BF132" s="48"/>
      <c r="BG132" s="120" t="s">
        <v>2897</v>
      </c>
      <c r="BH132" s="120" t="s">
        <v>2897</v>
      </c>
      <c r="BI132" s="120" t="s">
        <v>2990</v>
      </c>
      <c r="BJ132" s="120" t="s">
        <v>2990</v>
      </c>
      <c r="BK132" s="120">
        <v>1</v>
      </c>
      <c r="BL132" s="123">
        <v>2.7027027027027026</v>
      </c>
      <c r="BM132" s="120">
        <v>1</v>
      </c>
      <c r="BN132" s="123">
        <v>2.7027027027027026</v>
      </c>
      <c r="BO132" s="120">
        <v>0</v>
      </c>
      <c r="BP132" s="123">
        <v>0</v>
      </c>
      <c r="BQ132" s="120">
        <v>35</v>
      </c>
      <c r="BR132" s="123">
        <v>94.5945945945946</v>
      </c>
      <c r="BS132" s="120">
        <v>37</v>
      </c>
      <c r="BT132" s="2"/>
      <c r="BU132" s="3"/>
      <c r="BV132" s="3"/>
      <c r="BW132" s="3"/>
      <c r="BX132" s="3"/>
    </row>
    <row r="133" spans="1:76" ht="15">
      <c r="A133" s="64" t="s">
        <v>299</v>
      </c>
      <c r="B133" s="65"/>
      <c r="C133" s="65" t="s">
        <v>64</v>
      </c>
      <c r="D133" s="66">
        <v>162.24713731739953</v>
      </c>
      <c r="E133" s="68"/>
      <c r="F133" s="100" t="s">
        <v>739</v>
      </c>
      <c r="G133" s="65"/>
      <c r="H133" s="69" t="s">
        <v>299</v>
      </c>
      <c r="I133" s="70"/>
      <c r="J133" s="70"/>
      <c r="K133" s="69" t="s">
        <v>2310</v>
      </c>
      <c r="L133" s="73">
        <v>320.5099871098668</v>
      </c>
      <c r="M133" s="74">
        <v>7774.1630859375</v>
      </c>
      <c r="N133" s="74">
        <v>8264.5556640625</v>
      </c>
      <c r="O133" s="75"/>
      <c r="P133" s="76"/>
      <c r="Q133" s="76"/>
      <c r="R133" s="86"/>
      <c r="S133" s="48">
        <v>0</v>
      </c>
      <c r="T133" s="48">
        <v>2</v>
      </c>
      <c r="U133" s="49">
        <v>8</v>
      </c>
      <c r="V133" s="49">
        <v>0.1</v>
      </c>
      <c r="W133" s="49">
        <v>0</v>
      </c>
      <c r="X133" s="49">
        <v>1.19738</v>
      </c>
      <c r="Y133" s="49">
        <v>0</v>
      </c>
      <c r="Z133" s="49">
        <v>0</v>
      </c>
      <c r="AA133" s="71">
        <v>133</v>
      </c>
      <c r="AB133" s="71"/>
      <c r="AC133" s="72"/>
      <c r="AD133" s="78" t="s">
        <v>1304</v>
      </c>
      <c r="AE133" s="78">
        <v>560</v>
      </c>
      <c r="AF133" s="78">
        <v>257</v>
      </c>
      <c r="AG133" s="78">
        <v>2575</v>
      </c>
      <c r="AH133" s="78">
        <v>1486</v>
      </c>
      <c r="AI133" s="78"/>
      <c r="AJ133" s="78" t="s">
        <v>1474</v>
      </c>
      <c r="AK133" s="78" t="s">
        <v>1616</v>
      </c>
      <c r="AL133" s="83" t="s">
        <v>1722</v>
      </c>
      <c r="AM133" s="78"/>
      <c r="AN133" s="80">
        <v>39436.10074074074</v>
      </c>
      <c r="AO133" s="83" t="s">
        <v>1874</v>
      </c>
      <c r="AP133" s="78" t="b">
        <v>0</v>
      </c>
      <c r="AQ133" s="78" t="b">
        <v>0</v>
      </c>
      <c r="AR133" s="78" t="b">
        <v>1</v>
      </c>
      <c r="AS133" s="78" t="s">
        <v>1115</v>
      </c>
      <c r="AT133" s="78">
        <v>8</v>
      </c>
      <c r="AU133" s="83" t="s">
        <v>1913</v>
      </c>
      <c r="AV133" s="78" t="b">
        <v>0</v>
      </c>
      <c r="AW133" s="78" t="s">
        <v>2000</v>
      </c>
      <c r="AX133" s="83" t="s">
        <v>2131</v>
      </c>
      <c r="AY133" s="78" t="s">
        <v>66</v>
      </c>
      <c r="AZ133" s="78" t="str">
        <f>REPLACE(INDEX(GroupVertices[Group],MATCH(Vertices[[#This Row],[Vertex]],GroupVertices[Vertex],0)),1,1,"")</f>
        <v>9</v>
      </c>
      <c r="BA133" s="48"/>
      <c r="BB133" s="48"/>
      <c r="BC133" s="48"/>
      <c r="BD133" s="48"/>
      <c r="BE133" s="48"/>
      <c r="BF133" s="48"/>
      <c r="BG133" s="120" t="s">
        <v>2608</v>
      </c>
      <c r="BH133" s="120" t="s">
        <v>2930</v>
      </c>
      <c r="BI133" s="120" t="s">
        <v>2991</v>
      </c>
      <c r="BJ133" s="120" t="s">
        <v>3023</v>
      </c>
      <c r="BK133" s="120">
        <v>0</v>
      </c>
      <c r="BL133" s="123">
        <v>0</v>
      </c>
      <c r="BM133" s="120">
        <v>0</v>
      </c>
      <c r="BN133" s="123">
        <v>0</v>
      </c>
      <c r="BO133" s="120">
        <v>0</v>
      </c>
      <c r="BP133" s="123">
        <v>0</v>
      </c>
      <c r="BQ133" s="120">
        <v>63</v>
      </c>
      <c r="BR133" s="123">
        <v>100</v>
      </c>
      <c r="BS133" s="120">
        <v>63</v>
      </c>
      <c r="BT133" s="2"/>
      <c r="BU133" s="3"/>
      <c r="BV133" s="3"/>
      <c r="BW133" s="3"/>
      <c r="BX133" s="3"/>
    </row>
    <row r="134" spans="1:76" ht="15">
      <c r="A134" s="64" t="s">
        <v>378</v>
      </c>
      <c r="B134" s="65"/>
      <c r="C134" s="65" t="s">
        <v>64</v>
      </c>
      <c r="D134" s="66">
        <v>191.71172054712773</v>
      </c>
      <c r="E134" s="68"/>
      <c r="F134" s="100" t="s">
        <v>1982</v>
      </c>
      <c r="G134" s="65"/>
      <c r="H134" s="69" t="s">
        <v>378</v>
      </c>
      <c r="I134" s="70"/>
      <c r="J134" s="70"/>
      <c r="K134" s="69" t="s">
        <v>2311</v>
      </c>
      <c r="L134" s="73">
        <v>1</v>
      </c>
      <c r="M134" s="74">
        <v>7601.5791015625</v>
      </c>
      <c r="N134" s="74">
        <v>7799.22021484375</v>
      </c>
      <c r="O134" s="75"/>
      <c r="P134" s="76"/>
      <c r="Q134" s="76"/>
      <c r="R134" s="86"/>
      <c r="S134" s="48">
        <v>1</v>
      </c>
      <c r="T134" s="48">
        <v>0</v>
      </c>
      <c r="U134" s="49">
        <v>0</v>
      </c>
      <c r="V134" s="49">
        <v>0.071429</v>
      </c>
      <c r="W134" s="49">
        <v>0</v>
      </c>
      <c r="X134" s="49">
        <v>0.658886</v>
      </c>
      <c r="Y134" s="49">
        <v>0</v>
      </c>
      <c r="Z134" s="49">
        <v>0</v>
      </c>
      <c r="AA134" s="71">
        <v>134</v>
      </c>
      <c r="AB134" s="71"/>
      <c r="AC134" s="72"/>
      <c r="AD134" s="78" t="s">
        <v>1305</v>
      </c>
      <c r="AE134" s="78">
        <v>885</v>
      </c>
      <c r="AF134" s="78">
        <v>30659</v>
      </c>
      <c r="AG134" s="78">
        <v>30928</v>
      </c>
      <c r="AH134" s="78">
        <v>3663</v>
      </c>
      <c r="AI134" s="78"/>
      <c r="AJ134" s="78" t="s">
        <v>1475</v>
      </c>
      <c r="AK134" s="78" t="s">
        <v>1589</v>
      </c>
      <c r="AL134" s="83" t="s">
        <v>1723</v>
      </c>
      <c r="AM134" s="78"/>
      <c r="AN134" s="80">
        <v>39555.891377314816</v>
      </c>
      <c r="AO134" s="83" t="s">
        <v>1875</v>
      </c>
      <c r="AP134" s="78" t="b">
        <v>0</v>
      </c>
      <c r="AQ134" s="78" t="b">
        <v>0</v>
      </c>
      <c r="AR134" s="78" t="b">
        <v>1</v>
      </c>
      <c r="AS134" s="78" t="s">
        <v>1115</v>
      </c>
      <c r="AT134" s="78">
        <v>1100</v>
      </c>
      <c r="AU134" s="83" t="s">
        <v>1913</v>
      </c>
      <c r="AV134" s="78" t="b">
        <v>1</v>
      </c>
      <c r="AW134" s="78" t="s">
        <v>2000</v>
      </c>
      <c r="AX134" s="83" t="s">
        <v>2132</v>
      </c>
      <c r="AY134" s="78" t="s">
        <v>65</v>
      </c>
      <c r="AZ134" s="78" t="str">
        <f>REPLACE(INDEX(GroupVertices[Group],MATCH(Vertices[[#This Row],[Vertex]],GroupVertices[Vertex],0)),1,1,"")</f>
        <v>9</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300</v>
      </c>
      <c r="B135" s="65"/>
      <c r="C135" s="65" t="s">
        <v>64</v>
      </c>
      <c r="D135" s="66">
        <v>166.5802782824714</v>
      </c>
      <c r="E135" s="68"/>
      <c r="F135" s="100" t="s">
        <v>1983</v>
      </c>
      <c r="G135" s="65"/>
      <c r="H135" s="69" t="s">
        <v>300</v>
      </c>
      <c r="I135" s="70"/>
      <c r="J135" s="70"/>
      <c r="K135" s="69" t="s">
        <v>2312</v>
      </c>
      <c r="L135" s="73">
        <v>1</v>
      </c>
      <c r="M135" s="74">
        <v>2348.69287109375</v>
      </c>
      <c r="N135" s="74">
        <v>9215.8857421875</v>
      </c>
      <c r="O135" s="75"/>
      <c r="P135" s="76"/>
      <c r="Q135" s="76"/>
      <c r="R135" s="86"/>
      <c r="S135" s="48">
        <v>1</v>
      </c>
      <c r="T135" s="48">
        <v>1</v>
      </c>
      <c r="U135" s="49">
        <v>0</v>
      </c>
      <c r="V135" s="49">
        <v>0</v>
      </c>
      <c r="W135" s="49">
        <v>0</v>
      </c>
      <c r="X135" s="49">
        <v>0.999997</v>
      </c>
      <c r="Y135" s="49">
        <v>0</v>
      </c>
      <c r="Z135" s="49" t="s">
        <v>3310</v>
      </c>
      <c r="AA135" s="71">
        <v>135</v>
      </c>
      <c r="AB135" s="71"/>
      <c r="AC135" s="72"/>
      <c r="AD135" s="78" t="s">
        <v>1306</v>
      </c>
      <c r="AE135" s="78">
        <v>354</v>
      </c>
      <c r="AF135" s="78">
        <v>4728</v>
      </c>
      <c r="AG135" s="78">
        <v>9553</v>
      </c>
      <c r="AH135" s="78">
        <v>1473</v>
      </c>
      <c r="AI135" s="78"/>
      <c r="AJ135" s="78" t="s">
        <v>1476</v>
      </c>
      <c r="AK135" s="78" t="s">
        <v>1534</v>
      </c>
      <c r="AL135" s="83" t="s">
        <v>1724</v>
      </c>
      <c r="AM135" s="78"/>
      <c r="AN135" s="80">
        <v>39792.5909837963</v>
      </c>
      <c r="AO135" s="83" t="s">
        <v>1876</v>
      </c>
      <c r="AP135" s="78" t="b">
        <v>0</v>
      </c>
      <c r="AQ135" s="78" t="b">
        <v>0</v>
      </c>
      <c r="AR135" s="78" t="b">
        <v>1</v>
      </c>
      <c r="AS135" s="78" t="s">
        <v>1115</v>
      </c>
      <c r="AT135" s="78">
        <v>131</v>
      </c>
      <c r="AU135" s="83" t="s">
        <v>1913</v>
      </c>
      <c r="AV135" s="78" t="b">
        <v>0</v>
      </c>
      <c r="AW135" s="78" t="s">
        <v>2000</v>
      </c>
      <c r="AX135" s="83" t="s">
        <v>2133</v>
      </c>
      <c r="AY135" s="78" t="s">
        <v>66</v>
      </c>
      <c r="AZ135" s="78" t="str">
        <f>REPLACE(INDEX(GroupVertices[Group],MATCH(Vertices[[#This Row],[Vertex]],GroupVertices[Vertex],0)),1,1,"")</f>
        <v>1</v>
      </c>
      <c r="BA135" s="48" t="s">
        <v>549</v>
      </c>
      <c r="BB135" s="48" t="s">
        <v>549</v>
      </c>
      <c r="BC135" s="48" t="s">
        <v>595</v>
      </c>
      <c r="BD135" s="48" t="s">
        <v>595</v>
      </c>
      <c r="BE135" s="48"/>
      <c r="BF135" s="48"/>
      <c r="BG135" s="120" t="s">
        <v>2898</v>
      </c>
      <c r="BH135" s="120" t="s">
        <v>2898</v>
      </c>
      <c r="BI135" s="120" t="s">
        <v>2992</v>
      </c>
      <c r="BJ135" s="120" t="s">
        <v>2992</v>
      </c>
      <c r="BK135" s="120">
        <v>0</v>
      </c>
      <c r="BL135" s="123">
        <v>0</v>
      </c>
      <c r="BM135" s="120">
        <v>1</v>
      </c>
      <c r="BN135" s="123">
        <v>7.142857142857143</v>
      </c>
      <c r="BO135" s="120">
        <v>0</v>
      </c>
      <c r="BP135" s="123">
        <v>0</v>
      </c>
      <c r="BQ135" s="120">
        <v>13</v>
      </c>
      <c r="BR135" s="123">
        <v>92.85714285714286</v>
      </c>
      <c r="BS135" s="120">
        <v>14</v>
      </c>
      <c r="BT135" s="2"/>
      <c r="BU135" s="3"/>
      <c r="BV135" s="3"/>
      <c r="BW135" s="3"/>
      <c r="BX135" s="3"/>
    </row>
    <row r="136" spans="1:76" ht="15">
      <c r="A136" s="64" t="s">
        <v>301</v>
      </c>
      <c r="B136" s="65"/>
      <c r="C136" s="65" t="s">
        <v>64</v>
      </c>
      <c r="D136" s="66">
        <v>163.84916863371888</v>
      </c>
      <c r="E136" s="68"/>
      <c r="F136" s="100" t="s">
        <v>740</v>
      </c>
      <c r="G136" s="65"/>
      <c r="H136" s="69" t="s">
        <v>301</v>
      </c>
      <c r="I136" s="70"/>
      <c r="J136" s="70"/>
      <c r="K136" s="69" t="s">
        <v>2313</v>
      </c>
      <c r="L136" s="73">
        <v>40.93874838873335</v>
      </c>
      <c r="M136" s="74">
        <v>194.9122772216797</v>
      </c>
      <c r="N136" s="74">
        <v>2261.200927734375</v>
      </c>
      <c r="O136" s="75"/>
      <c r="P136" s="76"/>
      <c r="Q136" s="76"/>
      <c r="R136" s="86"/>
      <c r="S136" s="48">
        <v>0</v>
      </c>
      <c r="T136" s="48">
        <v>2</v>
      </c>
      <c r="U136" s="49">
        <v>1</v>
      </c>
      <c r="V136" s="49">
        <v>0.022727</v>
      </c>
      <c r="W136" s="49">
        <v>0.025351</v>
      </c>
      <c r="X136" s="49">
        <v>0.635106</v>
      </c>
      <c r="Y136" s="49">
        <v>0</v>
      </c>
      <c r="Z136" s="49">
        <v>0</v>
      </c>
      <c r="AA136" s="71">
        <v>136</v>
      </c>
      <c r="AB136" s="71"/>
      <c r="AC136" s="72"/>
      <c r="AD136" s="78" t="s">
        <v>1307</v>
      </c>
      <c r="AE136" s="78">
        <v>485</v>
      </c>
      <c r="AF136" s="78">
        <v>1910</v>
      </c>
      <c r="AG136" s="78">
        <v>7412</v>
      </c>
      <c r="AH136" s="78">
        <v>661</v>
      </c>
      <c r="AI136" s="78"/>
      <c r="AJ136" s="78" t="s">
        <v>1477</v>
      </c>
      <c r="AK136" s="78" t="s">
        <v>1617</v>
      </c>
      <c r="AL136" s="83" t="s">
        <v>1725</v>
      </c>
      <c r="AM136" s="78"/>
      <c r="AN136" s="80">
        <v>41143.14770833333</v>
      </c>
      <c r="AO136" s="83" t="s">
        <v>1877</v>
      </c>
      <c r="AP136" s="78" t="b">
        <v>0</v>
      </c>
      <c r="AQ136" s="78" t="b">
        <v>0</v>
      </c>
      <c r="AR136" s="78" t="b">
        <v>1</v>
      </c>
      <c r="AS136" s="78" t="s">
        <v>1115</v>
      </c>
      <c r="AT136" s="78">
        <v>79</v>
      </c>
      <c r="AU136" s="83" t="s">
        <v>1913</v>
      </c>
      <c r="AV136" s="78" t="b">
        <v>0</v>
      </c>
      <c r="AW136" s="78" t="s">
        <v>2000</v>
      </c>
      <c r="AX136" s="83" t="s">
        <v>2134</v>
      </c>
      <c r="AY136" s="78" t="s">
        <v>66</v>
      </c>
      <c r="AZ136" s="78" t="str">
        <f>REPLACE(INDEX(GroupVertices[Group],MATCH(Vertices[[#This Row],[Vertex]],GroupVertices[Vertex],0)),1,1,"")</f>
        <v>2</v>
      </c>
      <c r="BA136" s="48" t="s">
        <v>550</v>
      </c>
      <c r="BB136" s="48" t="s">
        <v>550</v>
      </c>
      <c r="BC136" s="48" t="s">
        <v>596</v>
      </c>
      <c r="BD136" s="48" t="s">
        <v>596</v>
      </c>
      <c r="BE136" s="48"/>
      <c r="BF136" s="48"/>
      <c r="BG136" s="120" t="s">
        <v>2899</v>
      </c>
      <c r="BH136" s="120" t="s">
        <v>2899</v>
      </c>
      <c r="BI136" s="120" t="s">
        <v>2993</v>
      </c>
      <c r="BJ136" s="120" t="s">
        <v>2993</v>
      </c>
      <c r="BK136" s="120">
        <v>0</v>
      </c>
      <c r="BL136" s="123">
        <v>0</v>
      </c>
      <c r="BM136" s="120">
        <v>0</v>
      </c>
      <c r="BN136" s="123">
        <v>0</v>
      </c>
      <c r="BO136" s="120">
        <v>0</v>
      </c>
      <c r="BP136" s="123">
        <v>0</v>
      </c>
      <c r="BQ136" s="120">
        <v>21</v>
      </c>
      <c r="BR136" s="123">
        <v>100</v>
      </c>
      <c r="BS136" s="120">
        <v>21</v>
      </c>
      <c r="BT136" s="2"/>
      <c r="BU136" s="3"/>
      <c r="BV136" s="3"/>
      <c r="BW136" s="3"/>
      <c r="BX136" s="3"/>
    </row>
    <row r="137" spans="1:76" ht="15">
      <c r="A137" s="64" t="s">
        <v>332</v>
      </c>
      <c r="B137" s="65"/>
      <c r="C137" s="65" t="s">
        <v>64</v>
      </c>
      <c r="D137" s="66">
        <v>169.16504387268537</v>
      </c>
      <c r="E137" s="68"/>
      <c r="F137" s="100" t="s">
        <v>768</v>
      </c>
      <c r="G137" s="65"/>
      <c r="H137" s="69" t="s">
        <v>332</v>
      </c>
      <c r="I137" s="70"/>
      <c r="J137" s="70"/>
      <c r="K137" s="69" t="s">
        <v>2314</v>
      </c>
      <c r="L137" s="73">
        <v>387.07458107067185</v>
      </c>
      <c r="M137" s="74">
        <v>838.180908203125</v>
      </c>
      <c r="N137" s="74">
        <v>2680.84912109375</v>
      </c>
      <c r="O137" s="75"/>
      <c r="P137" s="76"/>
      <c r="Q137" s="76"/>
      <c r="R137" s="86"/>
      <c r="S137" s="48">
        <v>3</v>
      </c>
      <c r="T137" s="48">
        <v>1</v>
      </c>
      <c r="U137" s="49">
        <v>9.666667</v>
      </c>
      <c r="V137" s="49">
        <v>0.028571</v>
      </c>
      <c r="W137" s="49">
        <v>0.041134</v>
      </c>
      <c r="X137" s="49">
        <v>0.927834</v>
      </c>
      <c r="Y137" s="49">
        <v>0</v>
      </c>
      <c r="Z137" s="49">
        <v>0</v>
      </c>
      <c r="AA137" s="71">
        <v>137</v>
      </c>
      <c r="AB137" s="71"/>
      <c r="AC137" s="72"/>
      <c r="AD137" s="78" t="s">
        <v>1308</v>
      </c>
      <c r="AE137" s="78">
        <v>10</v>
      </c>
      <c r="AF137" s="78">
        <v>7395</v>
      </c>
      <c r="AG137" s="78">
        <v>38726</v>
      </c>
      <c r="AH137" s="78">
        <v>0</v>
      </c>
      <c r="AI137" s="78"/>
      <c r="AJ137" s="78"/>
      <c r="AK137" s="78"/>
      <c r="AL137" s="78"/>
      <c r="AM137" s="78"/>
      <c r="AN137" s="80">
        <v>39504.73976851852</v>
      </c>
      <c r="AO137" s="83" t="s">
        <v>1878</v>
      </c>
      <c r="AP137" s="78" t="b">
        <v>0</v>
      </c>
      <c r="AQ137" s="78" t="b">
        <v>0</v>
      </c>
      <c r="AR137" s="78" t="b">
        <v>0</v>
      </c>
      <c r="AS137" s="78" t="s">
        <v>1115</v>
      </c>
      <c r="AT137" s="78">
        <v>266</v>
      </c>
      <c r="AU137" s="83" t="s">
        <v>1915</v>
      </c>
      <c r="AV137" s="78" t="b">
        <v>0</v>
      </c>
      <c r="AW137" s="78" t="s">
        <v>2000</v>
      </c>
      <c r="AX137" s="83" t="s">
        <v>2135</v>
      </c>
      <c r="AY137" s="78" t="s">
        <v>66</v>
      </c>
      <c r="AZ137" s="78" t="str">
        <f>REPLACE(INDEX(GroupVertices[Group],MATCH(Vertices[[#This Row],[Vertex]],GroupVertices[Vertex],0)),1,1,"")</f>
        <v>2</v>
      </c>
      <c r="BA137" s="48" t="s">
        <v>550</v>
      </c>
      <c r="BB137" s="48" t="s">
        <v>550</v>
      </c>
      <c r="BC137" s="48" t="s">
        <v>596</v>
      </c>
      <c r="BD137" s="48" t="s">
        <v>596</v>
      </c>
      <c r="BE137" s="48"/>
      <c r="BF137" s="48"/>
      <c r="BG137" s="120" t="s">
        <v>2900</v>
      </c>
      <c r="BH137" s="120" t="s">
        <v>2900</v>
      </c>
      <c r="BI137" s="120" t="s">
        <v>2994</v>
      </c>
      <c r="BJ137" s="120" t="s">
        <v>2994</v>
      </c>
      <c r="BK137" s="120">
        <v>0</v>
      </c>
      <c r="BL137" s="123">
        <v>0</v>
      </c>
      <c r="BM137" s="120">
        <v>0</v>
      </c>
      <c r="BN137" s="123">
        <v>0</v>
      </c>
      <c r="BO137" s="120">
        <v>0</v>
      </c>
      <c r="BP137" s="123">
        <v>0</v>
      </c>
      <c r="BQ137" s="120">
        <v>9</v>
      </c>
      <c r="BR137" s="123">
        <v>100</v>
      </c>
      <c r="BS137" s="120">
        <v>9</v>
      </c>
      <c r="BT137" s="2"/>
      <c r="BU137" s="3"/>
      <c r="BV137" s="3"/>
      <c r="BW137" s="3"/>
      <c r="BX137" s="3"/>
    </row>
    <row r="138" spans="1:76" ht="15">
      <c r="A138" s="64" t="s">
        <v>302</v>
      </c>
      <c r="B138" s="65"/>
      <c r="C138" s="65" t="s">
        <v>64</v>
      </c>
      <c r="D138" s="66">
        <v>163.61172297582522</v>
      </c>
      <c r="E138" s="68"/>
      <c r="F138" s="100" t="s">
        <v>741</v>
      </c>
      <c r="G138" s="65"/>
      <c r="H138" s="69" t="s">
        <v>302</v>
      </c>
      <c r="I138" s="70"/>
      <c r="J138" s="70"/>
      <c r="K138" s="69" t="s">
        <v>2315</v>
      </c>
      <c r="L138" s="73">
        <v>1</v>
      </c>
      <c r="M138" s="74">
        <v>9524.7138671875</v>
      </c>
      <c r="N138" s="74">
        <v>614.6444091796875</v>
      </c>
      <c r="O138" s="75"/>
      <c r="P138" s="76"/>
      <c r="Q138" s="76"/>
      <c r="R138" s="86"/>
      <c r="S138" s="48">
        <v>0</v>
      </c>
      <c r="T138" s="48">
        <v>1</v>
      </c>
      <c r="U138" s="49">
        <v>0</v>
      </c>
      <c r="V138" s="49">
        <v>1</v>
      </c>
      <c r="W138" s="49">
        <v>0</v>
      </c>
      <c r="X138" s="49">
        <v>0.999997</v>
      </c>
      <c r="Y138" s="49">
        <v>0</v>
      </c>
      <c r="Z138" s="49">
        <v>0</v>
      </c>
      <c r="AA138" s="71">
        <v>138</v>
      </c>
      <c r="AB138" s="71"/>
      <c r="AC138" s="72"/>
      <c r="AD138" s="78" t="s">
        <v>1309</v>
      </c>
      <c r="AE138" s="78">
        <v>623</v>
      </c>
      <c r="AF138" s="78">
        <v>1665</v>
      </c>
      <c r="AG138" s="78">
        <v>353022</v>
      </c>
      <c r="AH138" s="78">
        <v>3408</v>
      </c>
      <c r="AI138" s="78"/>
      <c r="AJ138" s="78" t="s">
        <v>1478</v>
      </c>
      <c r="AK138" s="78"/>
      <c r="AL138" s="83" t="s">
        <v>1726</v>
      </c>
      <c r="AM138" s="78"/>
      <c r="AN138" s="80">
        <v>40020.836493055554</v>
      </c>
      <c r="AO138" s="83" t="s">
        <v>1879</v>
      </c>
      <c r="AP138" s="78" t="b">
        <v>0</v>
      </c>
      <c r="AQ138" s="78" t="b">
        <v>0</v>
      </c>
      <c r="AR138" s="78" t="b">
        <v>1</v>
      </c>
      <c r="AS138" s="78" t="s">
        <v>1115</v>
      </c>
      <c r="AT138" s="78">
        <v>35</v>
      </c>
      <c r="AU138" s="83" t="s">
        <v>1928</v>
      </c>
      <c r="AV138" s="78" t="b">
        <v>0</v>
      </c>
      <c r="AW138" s="78" t="s">
        <v>2000</v>
      </c>
      <c r="AX138" s="83" t="s">
        <v>2136</v>
      </c>
      <c r="AY138" s="78" t="s">
        <v>66</v>
      </c>
      <c r="AZ138" s="78" t="str">
        <f>REPLACE(INDEX(GroupVertices[Group],MATCH(Vertices[[#This Row],[Vertex]],GroupVertices[Vertex],0)),1,1,"")</f>
        <v>25</v>
      </c>
      <c r="BA138" s="48"/>
      <c r="BB138" s="48"/>
      <c r="BC138" s="48"/>
      <c r="BD138" s="48"/>
      <c r="BE138" s="48"/>
      <c r="BF138" s="48"/>
      <c r="BG138" s="120" t="s">
        <v>2901</v>
      </c>
      <c r="BH138" s="120" t="s">
        <v>2901</v>
      </c>
      <c r="BI138" s="120" t="s">
        <v>2995</v>
      </c>
      <c r="BJ138" s="120" t="s">
        <v>2995</v>
      </c>
      <c r="BK138" s="120">
        <v>0</v>
      </c>
      <c r="BL138" s="123">
        <v>0</v>
      </c>
      <c r="BM138" s="120">
        <v>0</v>
      </c>
      <c r="BN138" s="123">
        <v>0</v>
      </c>
      <c r="BO138" s="120">
        <v>0</v>
      </c>
      <c r="BP138" s="123">
        <v>0</v>
      </c>
      <c r="BQ138" s="120">
        <v>36</v>
      </c>
      <c r="BR138" s="123">
        <v>100</v>
      </c>
      <c r="BS138" s="120">
        <v>36</v>
      </c>
      <c r="BT138" s="2"/>
      <c r="BU138" s="3"/>
      <c r="BV138" s="3"/>
      <c r="BW138" s="3"/>
      <c r="BX138" s="3"/>
    </row>
    <row r="139" spans="1:76" ht="15">
      <c r="A139" s="64" t="s">
        <v>379</v>
      </c>
      <c r="B139" s="65"/>
      <c r="C139" s="65" t="s">
        <v>64</v>
      </c>
      <c r="D139" s="66">
        <v>167.8440706820361</v>
      </c>
      <c r="E139" s="68"/>
      <c r="F139" s="100" t="s">
        <v>1984</v>
      </c>
      <c r="G139" s="65"/>
      <c r="H139" s="69" t="s">
        <v>379</v>
      </c>
      <c r="I139" s="70"/>
      <c r="J139" s="70"/>
      <c r="K139" s="69" t="s">
        <v>2316</v>
      </c>
      <c r="L139" s="73">
        <v>1</v>
      </c>
      <c r="M139" s="74">
        <v>9524.7138671875</v>
      </c>
      <c r="N139" s="74">
        <v>1138.1214599609375</v>
      </c>
      <c r="O139" s="75"/>
      <c r="P139" s="76"/>
      <c r="Q139" s="76"/>
      <c r="R139" s="86"/>
      <c r="S139" s="48">
        <v>1</v>
      </c>
      <c r="T139" s="48">
        <v>0</v>
      </c>
      <c r="U139" s="49">
        <v>0</v>
      </c>
      <c r="V139" s="49">
        <v>1</v>
      </c>
      <c r="W139" s="49">
        <v>0</v>
      </c>
      <c r="X139" s="49">
        <v>0.999997</v>
      </c>
      <c r="Y139" s="49">
        <v>0</v>
      </c>
      <c r="Z139" s="49">
        <v>0</v>
      </c>
      <c r="AA139" s="71">
        <v>139</v>
      </c>
      <c r="AB139" s="71"/>
      <c r="AC139" s="72"/>
      <c r="AD139" s="78" t="s">
        <v>1310</v>
      </c>
      <c r="AE139" s="78">
        <v>1935</v>
      </c>
      <c r="AF139" s="78">
        <v>6032</v>
      </c>
      <c r="AG139" s="78">
        <v>392820</v>
      </c>
      <c r="AH139" s="78">
        <v>124249</v>
      </c>
      <c r="AI139" s="78"/>
      <c r="AJ139" s="78" t="s">
        <v>1479</v>
      </c>
      <c r="AK139" s="78" t="s">
        <v>1618</v>
      </c>
      <c r="AL139" s="83" t="s">
        <v>1727</v>
      </c>
      <c r="AM139" s="78"/>
      <c r="AN139" s="80">
        <v>40173.44412037037</v>
      </c>
      <c r="AO139" s="83" t="s">
        <v>1880</v>
      </c>
      <c r="AP139" s="78" t="b">
        <v>0</v>
      </c>
      <c r="AQ139" s="78" t="b">
        <v>0</v>
      </c>
      <c r="AR139" s="78" t="b">
        <v>1</v>
      </c>
      <c r="AS139" s="78" t="s">
        <v>1115</v>
      </c>
      <c r="AT139" s="78">
        <v>136</v>
      </c>
      <c r="AU139" s="83" t="s">
        <v>1913</v>
      </c>
      <c r="AV139" s="78" t="b">
        <v>0</v>
      </c>
      <c r="AW139" s="78" t="s">
        <v>2000</v>
      </c>
      <c r="AX139" s="83" t="s">
        <v>2137</v>
      </c>
      <c r="AY139" s="78" t="s">
        <v>65</v>
      </c>
      <c r="AZ139" s="78" t="str">
        <f>REPLACE(INDEX(GroupVertices[Group],MATCH(Vertices[[#This Row],[Vertex]],GroupVertices[Vertex],0)),1,1,"")</f>
        <v>25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303</v>
      </c>
      <c r="B140" s="65"/>
      <c r="C140" s="65" t="s">
        <v>64</v>
      </c>
      <c r="D140" s="66">
        <v>162.83832854725725</v>
      </c>
      <c r="E140" s="68"/>
      <c r="F140" s="100" t="s">
        <v>742</v>
      </c>
      <c r="G140" s="65"/>
      <c r="H140" s="69" t="s">
        <v>303</v>
      </c>
      <c r="I140" s="70"/>
      <c r="J140" s="70"/>
      <c r="K140" s="69" t="s">
        <v>2317</v>
      </c>
      <c r="L140" s="73">
        <v>1</v>
      </c>
      <c r="M140" s="74">
        <v>9194.9873046875</v>
      </c>
      <c r="N140" s="74">
        <v>5481.8046875</v>
      </c>
      <c r="O140" s="75"/>
      <c r="P140" s="76"/>
      <c r="Q140" s="76"/>
      <c r="R140" s="86"/>
      <c r="S140" s="48">
        <v>2</v>
      </c>
      <c r="T140" s="48">
        <v>1</v>
      </c>
      <c r="U140" s="49">
        <v>0</v>
      </c>
      <c r="V140" s="49">
        <v>0.333333</v>
      </c>
      <c r="W140" s="49">
        <v>0</v>
      </c>
      <c r="X140" s="49">
        <v>0.999997</v>
      </c>
      <c r="Y140" s="49">
        <v>0</v>
      </c>
      <c r="Z140" s="49">
        <v>0</v>
      </c>
      <c r="AA140" s="71">
        <v>140</v>
      </c>
      <c r="AB140" s="71"/>
      <c r="AC140" s="72"/>
      <c r="AD140" s="78" t="s">
        <v>1311</v>
      </c>
      <c r="AE140" s="78">
        <v>405</v>
      </c>
      <c r="AF140" s="78">
        <v>867</v>
      </c>
      <c r="AG140" s="78">
        <v>35050</v>
      </c>
      <c r="AH140" s="78">
        <v>12968</v>
      </c>
      <c r="AI140" s="78"/>
      <c r="AJ140" s="78" t="s">
        <v>1480</v>
      </c>
      <c r="AK140" s="78" t="s">
        <v>1569</v>
      </c>
      <c r="AL140" s="83" t="s">
        <v>1728</v>
      </c>
      <c r="AM140" s="78"/>
      <c r="AN140" s="80">
        <v>39697.44357638889</v>
      </c>
      <c r="AO140" s="83" t="s">
        <v>1881</v>
      </c>
      <c r="AP140" s="78" t="b">
        <v>0</v>
      </c>
      <c r="AQ140" s="78" t="b">
        <v>0</v>
      </c>
      <c r="AR140" s="78" t="b">
        <v>1</v>
      </c>
      <c r="AS140" s="78" t="s">
        <v>1115</v>
      </c>
      <c r="AT140" s="78">
        <v>100</v>
      </c>
      <c r="AU140" s="83" t="s">
        <v>1913</v>
      </c>
      <c r="AV140" s="78" t="b">
        <v>0</v>
      </c>
      <c r="AW140" s="78" t="s">
        <v>2000</v>
      </c>
      <c r="AX140" s="83" t="s">
        <v>2138</v>
      </c>
      <c r="AY140" s="78" t="s">
        <v>66</v>
      </c>
      <c r="AZ140" s="78" t="str">
        <f>REPLACE(INDEX(GroupVertices[Group],MATCH(Vertices[[#This Row],[Vertex]],GroupVertices[Vertex],0)),1,1,"")</f>
        <v>18</v>
      </c>
      <c r="BA140" s="48" t="s">
        <v>551</v>
      </c>
      <c r="BB140" s="48" t="s">
        <v>551</v>
      </c>
      <c r="BC140" s="48" t="s">
        <v>579</v>
      </c>
      <c r="BD140" s="48" t="s">
        <v>579</v>
      </c>
      <c r="BE140" s="48"/>
      <c r="BF140" s="48"/>
      <c r="BG140" s="120" t="s">
        <v>2902</v>
      </c>
      <c r="BH140" s="120" t="s">
        <v>2902</v>
      </c>
      <c r="BI140" s="120" t="s">
        <v>2996</v>
      </c>
      <c r="BJ140" s="120" t="s">
        <v>2996</v>
      </c>
      <c r="BK140" s="120">
        <v>0</v>
      </c>
      <c r="BL140" s="123">
        <v>0</v>
      </c>
      <c r="BM140" s="120">
        <v>1</v>
      </c>
      <c r="BN140" s="123">
        <v>3.3333333333333335</v>
      </c>
      <c r="BO140" s="120">
        <v>0</v>
      </c>
      <c r="BP140" s="123">
        <v>0</v>
      </c>
      <c r="BQ140" s="120">
        <v>29</v>
      </c>
      <c r="BR140" s="123">
        <v>96.66666666666667</v>
      </c>
      <c r="BS140" s="120">
        <v>30</v>
      </c>
      <c r="BT140" s="2"/>
      <c r="BU140" s="3"/>
      <c r="BV140" s="3"/>
      <c r="BW140" s="3"/>
      <c r="BX140" s="3"/>
    </row>
    <row r="141" spans="1:76" ht="15">
      <c r="A141" s="64" t="s">
        <v>304</v>
      </c>
      <c r="B141" s="65"/>
      <c r="C141" s="65" t="s">
        <v>64</v>
      </c>
      <c r="D141" s="66">
        <v>162.83057521965256</v>
      </c>
      <c r="E141" s="68"/>
      <c r="F141" s="100" t="s">
        <v>743</v>
      </c>
      <c r="G141" s="65"/>
      <c r="H141" s="69" t="s">
        <v>304</v>
      </c>
      <c r="I141" s="70"/>
      <c r="J141" s="70"/>
      <c r="K141" s="69" t="s">
        <v>2318</v>
      </c>
      <c r="L141" s="73">
        <v>80.8774967774667</v>
      </c>
      <c r="M141" s="74">
        <v>9194.9873046875</v>
      </c>
      <c r="N141" s="74">
        <v>4870.10107421875</v>
      </c>
      <c r="O141" s="75"/>
      <c r="P141" s="76"/>
      <c r="Q141" s="76"/>
      <c r="R141" s="86"/>
      <c r="S141" s="48">
        <v>0</v>
      </c>
      <c r="T141" s="48">
        <v>2</v>
      </c>
      <c r="U141" s="49">
        <v>2</v>
      </c>
      <c r="V141" s="49">
        <v>0.5</v>
      </c>
      <c r="W141" s="49">
        <v>0</v>
      </c>
      <c r="X141" s="49">
        <v>0.999997</v>
      </c>
      <c r="Y141" s="49">
        <v>0</v>
      </c>
      <c r="Z141" s="49">
        <v>0</v>
      </c>
      <c r="AA141" s="71">
        <v>141</v>
      </c>
      <c r="AB141" s="71"/>
      <c r="AC141" s="72"/>
      <c r="AD141" s="78" t="s">
        <v>1312</v>
      </c>
      <c r="AE141" s="78">
        <v>196</v>
      </c>
      <c r="AF141" s="78">
        <v>859</v>
      </c>
      <c r="AG141" s="78">
        <v>238389</v>
      </c>
      <c r="AH141" s="78">
        <v>61395</v>
      </c>
      <c r="AI141" s="78"/>
      <c r="AJ141" s="78" t="s">
        <v>1481</v>
      </c>
      <c r="AK141" s="78"/>
      <c r="AL141" s="78"/>
      <c r="AM141" s="78"/>
      <c r="AN141" s="80">
        <v>41276.14730324074</v>
      </c>
      <c r="AO141" s="78"/>
      <c r="AP141" s="78" t="b">
        <v>1</v>
      </c>
      <c r="AQ141" s="78" t="b">
        <v>0</v>
      </c>
      <c r="AR141" s="78" t="b">
        <v>0</v>
      </c>
      <c r="AS141" s="78" t="s">
        <v>1115</v>
      </c>
      <c r="AT141" s="78">
        <v>251</v>
      </c>
      <c r="AU141" s="83" t="s">
        <v>1913</v>
      </c>
      <c r="AV141" s="78" t="b">
        <v>0</v>
      </c>
      <c r="AW141" s="78" t="s">
        <v>2000</v>
      </c>
      <c r="AX141" s="83" t="s">
        <v>2139</v>
      </c>
      <c r="AY141" s="78" t="s">
        <v>66</v>
      </c>
      <c r="AZ141" s="78" t="str">
        <f>REPLACE(INDEX(GroupVertices[Group],MATCH(Vertices[[#This Row],[Vertex]],GroupVertices[Vertex],0)),1,1,"")</f>
        <v>18</v>
      </c>
      <c r="BA141" s="48"/>
      <c r="BB141" s="48"/>
      <c r="BC141" s="48"/>
      <c r="BD141" s="48"/>
      <c r="BE141" s="48"/>
      <c r="BF141" s="48"/>
      <c r="BG141" s="120" t="s">
        <v>2903</v>
      </c>
      <c r="BH141" s="120" t="s">
        <v>2903</v>
      </c>
      <c r="BI141" s="120" t="s">
        <v>2997</v>
      </c>
      <c r="BJ141" s="120" t="s">
        <v>2997</v>
      </c>
      <c r="BK141" s="120">
        <v>0</v>
      </c>
      <c r="BL141" s="123">
        <v>0</v>
      </c>
      <c r="BM141" s="120">
        <v>1</v>
      </c>
      <c r="BN141" s="123">
        <v>2.0833333333333335</v>
      </c>
      <c r="BO141" s="120">
        <v>0</v>
      </c>
      <c r="BP141" s="123">
        <v>0</v>
      </c>
      <c r="BQ141" s="120">
        <v>47</v>
      </c>
      <c r="BR141" s="123">
        <v>97.91666666666667</v>
      </c>
      <c r="BS141" s="120">
        <v>48</v>
      </c>
      <c r="BT141" s="2"/>
      <c r="BU141" s="3"/>
      <c r="BV141" s="3"/>
      <c r="BW141" s="3"/>
      <c r="BX141" s="3"/>
    </row>
    <row r="142" spans="1:76" ht="15">
      <c r="A142" s="64" t="s">
        <v>305</v>
      </c>
      <c r="B142" s="65"/>
      <c r="C142" s="65" t="s">
        <v>64</v>
      </c>
      <c r="D142" s="66">
        <v>163.3897839731409</v>
      </c>
      <c r="E142" s="68"/>
      <c r="F142" s="100" t="s">
        <v>744</v>
      </c>
      <c r="G142" s="65"/>
      <c r="H142" s="69" t="s">
        <v>305</v>
      </c>
      <c r="I142" s="70"/>
      <c r="J142" s="70"/>
      <c r="K142" s="69" t="s">
        <v>2319</v>
      </c>
      <c r="L142" s="73">
        <v>1</v>
      </c>
      <c r="M142" s="74">
        <v>9601.0537109375</v>
      </c>
      <c r="N142" s="74">
        <v>5481.8046875</v>
      </c>
      <c r="O142" s="75"/>
      <c r="P142" s="76"/>
      <c r="Q142" s="76"/>
      <c r="R142" s="86"/>
      <c r="S142" s="48">
        <v>2</v>
      </c>
      <c r="T142" s="48">
        <v>1</v>
      </c>
      <c r="U142" s="49">
        <v>0</v>
      </c>
      <c r="V142" s="49">
        <v>0.333333</v>
      </c>
      <c r="W142" s="49">
        <v>0</v>
      </c>
      <c r="X142" s="49">
        <v>0.999997</v>
      </c>
      <c r="Y142" s="49">
        <v>0</v>
      </c>
      <c r="Z142" s="49">
        <v>0</v>
      </c>
      <c r="AA142" s="71">
        <v>142</v>
      </c>
      <c r="AB142" s="71"/>
      <c r="AC142" s="72"/>
      <c r="AD142" s="78" t="s">
        <v>1313</v>
      </c>
      <c r="AE142" s="78">
        <v>918</v>
      </c>
      <c r="AF142" s="78">
        <v>1436</v>
      </c>
      <c r="AG142" s="78">
        <v>6070</v>
      </c>
      <c r="AH142" s="78">
        <v>1171</v>
      </c>
      <c r="AI142" s="78"/>
      <c r="AJ142" s="78" t="s">
        <v>1482</v>
      </c>
      <c r="AK142" s="78" t="s">
        <v>1619</v>
      </c>
      <c r="AL142" s="83" t="s">
        <v>1729</v>
      </c>
      <c r="AM142" s="78"/>
      <c r="AN142" s="80">
        <v>41956.61775462963</v>
      </c>
      <c r="AO142" s="83" t="s">
        <v>1882</v>
      </c>
      <c r="AP142" s="78" t="b">
        <v>0</v>
      </c>
      <c r="AQ142" s="78" t="b">
        <v>0</v>
      </c>
      <c r="AR142" s="78" t="b">
        <v>1</v>
      </c>
      <c r="AS142" s="78" t="s">
        <v>1115</v>
      </c>
      <c r="AT142" s="78">
        <v>62</v>
      </c>
      <c r="AU142" s="83" t="s">
        <v>1913</v>
      </c>
      <c r="AV142" s="78" t="b">
        <v>0</v>
      </c>
      <c r="AW142" s="78" t="s">
        <v>2000</v>
      </c>
      <c r="AX142" s="83" t="s">
        <v>2140</v>
      </c>
      <c r="AY142" s="78" t="s">
        <v>66</v>
      </c>
      <c r="AZ142" s="78" t="str">
        <f>REPLACE(INDEX(GroupVertices[Group],MATCH(Vertices[[#This Row],[Vertex]],GroupVertices[Vertex],0)),1,1,"")</f>
        <v>18</v>
      </c>
      <c r="BA142" s="48" t="s">
        <v>2829</v>
      </c>
      <c r="BB142" s="48" t="s">
        <v>2829</v>
      </c>
      <c r="BC142" s="48" t="s">
        <v>597</v>
      </c>
      <c r="BD142" s="48" t="s">
        <v>597</v>
      </c>
      <c r="BE142" s="48"/>
      <c r="BF142" s="48"/>
      <c r="BG142" s="120" t="s">
        <v>2904</v>
      </c>
      <c r="BH142" s="120" t="s">
        <v>2931</v>
      </c>
      <c r="BI142" s="120" t="s">
        <v>2998</v>
      </c>
      <c r="BJ142" s="120" t="s">
        <v>3024</v>
      </c>
      <c r="BK142" s="120">
        <v>2</v>
      </c>
      <c r="BL142" s="123">
        <v>2.816901408450704</v>
      </c>
      <c r="BM142" s="120">
        <v>2</v>
      </c>
      <c r="BN142" s="123">
        <v>2.816901408450704</v>
      </c>
      <c r="BO142" s="120">
        <v>0</v>
      </c>
      <c r="BP142" s="123">
        <v>0</v>
      </c>
      <c r="BQ142" s="120">
        <v>67</v>
      </c>
      <c r="BR142" s="123">
        <v>94.36619718309859</v>
      </c>
      <c r="BS142" s="120">
        <v>71</v>
      </c>
      <c r="BT142" s="2"/>
      <c r="BU142" s="3"/>
      <c r="BV142" s="3"/>
      <c r="BW142" s="3"/>
      <c r="BX142" s="3"/>
    </row>
    <row r="143" spans="1:76" ht="15">
      <c r="A143" s="64" t="s">
        <v>306</v>
      </c>
      <c r="B143" s="65"/>
      <c r="C143" s="65" t="s">
        <v>64</v>
      </c>
      <c r="D143" s="66">
        <v>162.02422914876465</v>
      </c>
      <c r="E143" s="68"/>
      <c r="F143" s="100" t="s">
        <v>745</v>
      </c>
      <c r="G143" s="65"/>
      <c r="H143" s="69" t="s">
        <v>306</v>
      </c>
      <c r="I143" s="70"/>
      <c r="J143" s="70"/>
      <c r="K143" s="69" t="s">
        <v>2320</v>
      </c>
      <c r="L143" s="73">
        <v>1</v>
      </c>
      <c r="M143" s="74">
        <v>912.8391723632812</v>
      </c>
      <c r="N143" s="74">
        <v>9215.8857421875</v>
      </c>
      <c r="O143" s="75"/>
      <c r="P143" s="76"/>
      <c r="Q143" s="76"/>
      <c r="R143" s="86"/>
      <c r="S143" s="48">
        <v>1</v>
      </c>
      <c r="T143" s="48">
        <v>1</v>
      </c>
      <c r="U143" s="49">
        <v>0</v>
      </c>
      <c r="V143" s="49">
        <v>0</v>
      </c>
      <c r="W143" s="49">
        <v>0</v>
      </c>
      <c r="X143" s="49">
        <v>0.999997</v>
      </c>
      <c r="Y143" s="49">
        <v>0</v>
      </c>
      <c r="Z143" s="49" t="s">
        <v>3310</v>
      </c>
      <c r="AA143" s="71">
        <v>143</v>
      </c>
      <c r="AB143" s="71"/>
      <c r="AC143" s="72"/>
      <c r="AD143" s="78" t="s">
        <v>1314</v>
      </c>
      <c r="AE143" s="78">
        <v>25</v>
      </c>
      <c r="AF143" s="78">
        <v>27</v>
      </c>
      <c r="AG143" s="78">
        <v>181</v>
      </c>
      <c r="AH143" s="78">
        <v>42</v>
      </c>
      <c r="AI143" s="78"/>
      <c r="AJ143" s="78" t="s">
        <v>1483</v>
      </c>
      <c r="AK143" s="78" t="s">
        <v>1620</v>
      </c>
      <c r="AL143" s="83" t="s">
        <v>1730</v>
      </c>
      <c r="AM143" s="78"/>
      <c r="AN143" s="80">
        <v>42632.619618055556</v>
      </c>
      <c r="AO143" s="83" t="s">
        <v>1883</v>
      </c>
      <c r="AP143" s="78" t="b">
        <v>1</v>
      </c>
      <c r="AQ143" s="78" t="b">
        <v>0</v>
      </c>
      <c r="AR143" s="78" t="b">
        <v>0</v>
      </c>
      <c r="AS143" s="78" t="s">
        <v>1115</v>
      </c>
      <c r="AT143" s="78">
        <v>0</v>
      </c>
      <c r="AU143" s="78"/>
      <c r="AV143" s="78" t="b">
        <v>0</v>
      </c>
      <c r="AW143" s="78" t="s">
        <v>2000</v>
      </c>
      <c r="AX143" s="83" t="s">
        <v>2141</v>
      </c>
      <c r="AY143" s="78" t="s">
        <v>66</v>
      </c>
      <c r="AZ143" s="78" t="str">
        <f>REPLACE(INDEX(GroupVertices[Group],MATCH(Vertices[[#This Row],[Vertex]],GroupVertices[Vertex],0)),1,1,"")</f>
        <v>1</v>
      </c>
      <c r="BA143" s="48" t="s">
        <v>554</v>
      </c>
      <c r="BB143" s="48" t="s">
        <v>554</v>
      </c>
      <c r="BC143" s="48" t="s">
        <v>598</v>
      </c>
      <c r="BD143" s="48" t="s">
        <v>598</v>
      </c>
      <c r="BE143" s="48"/>
      <c r="BF143" s="48"/>
      <c r="BG143" s="120" t="s">
        <v>2905</v>
      </c>
      <c r="BH143" s="120" t="s">
        <v>2905</v>
      </c>
      <c r="BI143" s="120" t="s">
        <v>2999</v>
      </c>
      <c r="BJ143" s="120" t="s">
        <v>2999</v>
      </c>
      <c r="BK143" s="120">
        <v>0</v>
      </c>
      <c r="BL143" s="123">
        <v>0</v>
      </c>
      <c r="BM143" s="120">
        <v>1</v>
      </c>
      <c r="BN143" s="123">
        <v>9.090909090909092</v>
      </c>
      <c r="BO143" s="120">
        <v>0</v>
      </c>
      <c r="BP143" s="123">
        <v>0</v>
      </c>
      <c r="BQ143" s="120">
        <v>10</v>
      </c>
      <c r="BR143" s="123">
        <v>90.9090909090909</v>
      </c>
      <c r="BS143" s="120">
        <v>11</v>
      </c>
      <c r="BT143" s="2"/>
      <c r="BU143" s="3"/>
      <c r="BV143" s="3"/>
      <c r="BW143" s="3"/>
      <c r="BX143" s="3"/>
    </row>
    <row r="144" spans="1:76" ht="15">
      <c r="A144" s="64" t="s">
        <v>307</v>
      </c>
      <c r="B144" s="65"/>
      <c r="C144" s="65" t="s">
        <v>64</v>
      </c>
      <c r="D144" s="66">
        <v>162.36440639742048</v>
      </c>
      <c r="E144" s="68"/>
      <c r="F144" s="100" t="s">
        <v>1985</v>
      </c>
      <c r="G144" s="65"/>
      <c r="H144" s="69" t="s">
        <v>307</v>
      </c>
      <c r="I144" s="70"/>
      <c r="J144" s="70"/>
      <c r="K144" s="69" t="s">
        <v>2321</v>
      </c>
      <c r="L144" s="73">
        <v>1</v>
      </c>
      <c r="M144" s="74">
        <v>434.22125244140625</v>
      </c>
      <c r="N144" s="74">
        <v>9215.8857421875</v>
      </c>
      <c r="O144" s="75"/>
      <c r="P144" s="76"/>
      <c r="Q144" s="76"/>
      <c r="R144" s="86"/>
      <c r="S144" s="48">
        <v>1</v>
      </c>
      <c r="T144" s="48">
        <v>1</v>
      </c>
      <c r="U144" s="49">
        <v>0</v>
      </c>
      <c r="V144" s="49">
        <v>0</v>
      </c>
      <c r="W144" s="49">
        <v>0</v>
      </c>
      <c r="X144" s="49">
        <v>0.999997</v>
      </c>
      <c r="Y144" s="49">
        <v>0</v>
      </c>
      <c r="Z144" s="49" t="s">
        <v>3310</v>
      </c>
      <c r="AA144" s="71">
        <v>144</v>
      </c>
      <c r="AB144" s="71"/>
      <c r="AC144" s="72"/>
      <c r="AD144" s="78" t="s">
        <v>1315</v>
      </c>
      <c r="AE144" s="78">
        <v>541</v>
      </c>
      <c r="AF144" s="78">
        <v>378</v>
      </c>
      <c r="AG144" s="78">
        <v>3050</v>
      </c>
      <c r="AH144" s="78">
        <v>396</v>
      </c>
      <c r="AI144" s="78"/>
      <c r="AJ144" s="78" t="s">
        <v>1484</v>
      </c>
      <c r="AK144" s="78" t="s">
        <v>1586</v>
      </c>
      <c r="AL144" s="83" t="s">
        <v>1731</v>
      </c>
      <c r="AM144" s="78"/>
      <c r="AN144" s="80">
        <v>40501.758368055554</v>
      </c>
      <c r="AO144" s="78"/>
      <c r="AP144" s="78" t="b">
        <v>0</v>
      </c>
      <c r="AQ144" s="78" t="b">
        <v>0</v>
      </c>
      <c r="AR144" s="78" t="b">
        <v>0</v>
      </c>
      <c r="AS144" s="78" t="s">
        <v>1115</v>
      </c>
      <c r="AT144" s="78">
        <v>22</v>
      </c>
      <c r="AU144" s="83" t="s">
        <v>1919</v>
      </c>
      <c r="AV144" s="78" t="b">
        <v>0</v>
      </c>
      <c r="AW144" s="78" t="s">
        <v>2000</v>
      </c>
      <c r="AX144" s="83" t="s">
        <v>2142</v>
      </c>
      <c r="AY144" s="78" t="s">
        <v>66</v>
      </c>
      <c r="AZ144" s="78" t="str">
        <f>REPLACE(INDEX(GroupVertices[Group],MATCH(Vertices[[#This Row],[Vertex]],GroupVertices[Vertex],0)),1,1,"")</f>
        <v>1</v>
      </c>
      <c r="BA144" s="48" t="s">
        <v>554</v>
      </c>
      <c r="BB144" s="48" t="s">
        <v>554</v>
      </c>
      <c r="BC144" s="48" t="s">
        <v>598</v>
      </c>
      <c r="BD144" s="48" t="s">
        <v>598</v>
      </c>
      <c r="BE144" s="48"/>
      <c r="BF144" s="48"/>
      <c r="BG144" s="120" t="s">
        <v>2906</v>
      </c>
      <c r="BH144" s="120" t="s">
        <v>2906</v>
      </c>
      <c r="BI144" s="120" t="s">
        <v>3000</v>
      </c>
      <c r="BJ144" s="120" t="s">
        <v>3000</v>
      </c>
      <c r="BK144" s="120">
        <v>1</v>
      </c>
      <c r="BL144" s="123">
        <v>5.2631578947368425</v>
      </c>
      <c r="BM144" s="120">
        <v>1</v>
      </c>
      <c r="BN144" s="123">
        <v>5.2631578947368425</v>
      </c>
      <c r="BO144" s="120">
        <v>0</v>
      </c>
      <c r="BP144" s="123">
        <v>0</v>
      </c>
      <c r="BQ144" s="120">
        <v>17</v>
      </c>
      <c r="BR144" s="123">
        <v>89.47368421052632</v>
      </c>
      <c r="BS144" s="120">
        <v>19</v>
      </c>
      <c r="BT144" s="2"/>
      <c r="BU144" s="3"/>
      <c r="BV144" s="3"/>
      <c r="BW144" s="3"/>
      <c r="BX144" s="3"/>
    </row>
    <row r="145" spans="1:76" ht="15">
      <c r="A145" s="64" t="s">
        <v>308</v>
      </c>
      <c r="B145" s="65"/>
      <c r="C145" s="65" t="s">
        <v>64</v>
      </c>
      <c r="D145" s="66">
        <v>162.03295164231994</v>
      </c>
      <c r="E145" s="68"/>
      <c r="F145" s="100" t="s">
        <v>746</v>
      </c>
      <c r="G145" s="65"/>
      <c r="H145" s="69" t="s">
        <v>308</v>
      </c>
      <c r="I145" s="70"/>
      <c r="J145" s="70"/>
      <c r="K145" s="69" t="s">
        <v>2322</v>
      </c>
      <c r="L145" s="73">
        <v>1</v>
      </c>
      <c r="M145" s="74">
        <v>1870.0750732421875</v>
      </c>
      <c r="N145" s="74">
        <v>9215.8857421875</v>
      </c>
      <c r="O145" s="75"/>
      <c r="P145" s="76"/>
      <c r="Q145" s="76"/>
      <c r="R145" s="86"/>
      <c r="S145" s="48">
        <v>1</v>
      </c>
      <c r="T145" s="48">
        <v>1</v>
      </c>
      <c r="U145" s="49">
        <v>0</v>
      </c>
      <c r="V145" s="49">
        <v>0</v>
      </c>
      <c r="W145" s="49">
        <v>0</v>
      </c>
      <c r="X145" s="49">
        <v>0.999997</v>
      </c>
      <c r="Y145" s="49">
        <v>0</v>
      </c>
      <c r="Z145" s="49" t="s">
        <v>3310</v>
      </c>
      <c r="AA145" s="71">
        <v>145</v>
      </c>
      <c r="AB145" s="71"/>
      <c r="AC145" s="72"/>
      <c r="AD145" s="78" t="s">
        <v>1316</v>
      </c>
      <c r="AE145" s="78">
        <v>64</v>
      </c>
      <c r="AF145" s="78">
        <v>36</v>
      </c>
      <c r="AG145" s="78">
        <v>71</v>
      </c>
      <c r="AH145" s="78">
        <v>45</v>
      </c>
      <c r="AI145" s="78"/>
      <c r="AJ145" s="78" t="s">
        <v>1485</v>
      </c>
      <c r="AK145" s="78" t="s">
        <v>1558</v>
      </c>
      <c r="AL145" s="83" t="s">
        <v>1732</v>
      </c>
      <c r="AM145" s="78"/>
      <c r="AN145" s="80">
        <v>41234.03871527778</v>
      </c>
      <c r="AO145" s="83" t="s">
        <v>1884</v>
      </c>
      <c r="AP145" s="78" t="b">
        <v>1</v>
      </c>
      <c r="AQ145" s="78" t="b">
        <v>0</v>
      </c>
      <c r="AR145" s="78" t="b">
        <v>0</v>
      </c>
      <c r="AS145" s="78" t="s">
        <v>1115</v>
      </c>
      <c r="AT145" s="78">
        <v>5</v>
      </c>
      <c r="AU145" s="83" t="s">
        <v>1913</v>
      </c>
      <c r="AV145" s="78" t="b">
        <v>0</v>
      </c>
      <c r="AW145" s="78" t="s">
        <v>2000</v>
      </c>
      <c r="AX145" s="83" t="s">
        <v>2143</v>
      </c>
      <c r="AY145" s="78" t="s">
        <v>66</v>
      </c>
      <c r="AZ145" s="78" t="str">
        <f>REPLACE(INDEX(GroupVertices[Group],MATCH(Vertices[[#This Row],[Vertex]],GroupVertices[Vertex],0)),1,1,"")</f>
        <v>1</v>
      </c>
      <c r="BA145" s="48" t="s">
        <v>554</v>
      </c>
      <c r="BB145" s="48" t="s">
        <v>554</v>
      </c>
      <c r="BC145" s="48" t="s">
        <v>598</v>
      </c>
      <c r="BD145" s="48" t="s">
        <v>598</v>
      </c>
      <c r="BE145" s="48"/>
      <c r="BF145" s="48"/>
      <c r="BG145" s="120" t="s">
        <v>2907</v>
      </c>
      <c r="BH145" s="120" t="s">
        <v>2907</v>
      </c>
      <c r="BI145" s="120" t="s">
        <v>3001</v>
      </c>
      <c r="BJ145" s="120" t="s">
        <v>3001</v>
      </c>
      <c r="BK145" s="120">
        <v>0</v>
      </c>
      <c r="BL145" s="123">
        <v>0</v>
      </c>
      <c r="BM145" s="120">
        <v>0</v>
      </c>
      <c r="BN145" s="123">
        <v>0</v>
      </c>
      <c r="BO145" s="120">
        <v>0</v>
      </c>
      <c r="BP145" s="123">
        <v>0</v>
      </c>
      <c r="BQ145" s="120">
        <v>11</v>
      </c>
      <c r="BR145" s="123">
        <v>100</v>
      </c>
      <c r="BS145" s="120">
        <v>11</v>
      </c>
      <c r="BT145" s="2"/>
      <c r="BU145" s="3"/>
      <c r="BV145" s="3"/>
      <c r="BW145" s="3"/>
      <c r="BX145" s="3"/>
    </row>
    <row r="146" spans="1:76" ht="15">
      <c r="A146" s="64" t="s">
        <v>309</v>
      </c>
      <c r="B146" s="65"/>
      <c r="C146" s="65" t="s">
        <v>64</v>
      </c>
      <c r="D146" s="66">
        <v>162.48652130719438</v>
      </c>
      <c r="E146" s="68"/>
      <c r="F146" s="100" t="s">
        <v>747</v>
      </c>
      <c r="G146" s="65"/>
      <c r="H146" s="69" t="s">
        <v>309</v>
      </c>
      <c r="I146" s="70"/>
      <c r="J146" s="70"/>
      <c r="K146" s="69" t="s">
        <v>2323</v>
      </c>
      <c r="L146" s="73">
        <v>80.8774967774667</v>
      </c>
      <c r="M146" s="74">
        <v>8192.8125</v>
      </c>
      <c r="N146" s="74">
        <v>4870.10107421875</v>
      </c>
      <c r="O146" s="75"/>
      <c r="P146" s="76"/>
      <c r="Q146" s="76"/>
      <c r="R146" s="86"/>
      <c r="S146" s="48">
        <v>2</v>
      </c>
      <c r="T146" s="48">
        <v>2</v>
      </c>
      <c r="U146" s="49">
        <v>2</v>
      </c>
      <c r="V146" s="49">
        <v>0.5</v>
      </c>
      <c r="W146" s="49">
        <v>0</v>
      </c>
      <c r="X146" s="49">
        <v>1.723399</v>
      </c>
      <c r="Y146" s="49">
        <v>0</v>
      </c>
      <c r="Z146" s="49">
        <v>0</v>
      </c>
      <c r="AA146" s="71">
        <v>146</v>
      </c>
      <c r="AB146" s="71"/>
      <c r="AC146" s="72"/>
      <c r="AD146" s="78" t="s">
        <v>1317</v>
      </c>
      <c r="AE146" s="78">
        <v>1546</v>
      </c>
      <c r="AF146" s="78">
        <v>504</v>
      </c>
      <c r="AG146" s="78">
        <v>1470</v>
      </c>
      <c r="AH146" s="78">
        <v>2544</v>
      </c>
      <c r="AI146" s="78"/>
      <c r="AJ146" s="78" t="s">
        <v>1486</v>
      </c>
      <c r="AK146" s="78" t="s">
        <v>1147</v>
      </c>
      <c r="AL146" s="83" t="s">
        <v>1733</v>
      </c>
      <c r="AM146" s="78"/>
      <c r="AN146" s="80">
        <v>42733.69986111111</v>
      </c>
      <c r="AO146" s="78"/>
      <c r="AP146" s="78" t="b">
        <v>1</v>
      </c>
      <c r="AQ146" s="78" t="b">
        <v>0</v>
      </c>
      <c r="AR146" s="78" t="b">
        <v>1</v>
      </c>
      <c r="AS146" s="78" t="s">
        <v>1115</v>
      </c>
      <c r="AT146" s="78">
        <v>7</v>
      </c>
      <c r="AU146" s="78"/>
      <c r="AV146" s="78" t="b">
        <v>0</v>
      </c>
      <c r="AW146" s="78" t="s">
        <v>2000</v>
      </c>
      <c r="AX146" s="83" t="s">
        <v>2144</v>
      </c>
      <c r="AY146" s="78" t="s">
        <v>66</v>
      </c>
      <c r="AZ146" s="78" t="str">
        <f>REPLACE(INDEX(GroupVertices[Group],MATCH(Vertices[[#This Row],[Vertex]],GroupVertices[Vertex],0)),1,1,"")</f>
        <v>17</v>
      </c>
      <c r="BA146" s="48"/>
      <c r="BB146" s="48"/>
      <c r="BC146" s="48"/>
      <c r="BD146" s="48"/>
      <c r="BE146" s="48" t="s">
        <v>610</v>
      </c>
      <c r="BF146" s="48" t="s">
        <v>610</v>
      </c>
      <c r="BG146" s="120" t="s">
        <v>2908</v>
      </c>
      <c r="BH146" s="120" t="s">
        <v>2932</v>
      </c>
      <c r="BI146" s="120" t="s">
        <v>2732</v>
      </c>
      <c r="BJ146" s="120" t="s">
        <v>3025</v>
      </c>
      <c r="BK146" s="120">
        <v>2</v>
      </c>
      <c r="BL146" s="123">
        <v>4.761904761904762</v>
      </c>
      <c r="BM146" s="120">
        <v>1</v>
      </c>
      <c r="BN146" s="123">
        <v>2.380952380952381</v>
      </c>
      <c r="BO146" s="120">
        <v>0</v>
      </c>
      <c r="BP146" s="123">
        <v>0</v>
      </c>
      <c r="BQ146" s="120">
        <v>39</v>
      </c>
      <c r="BR146" s="123">
        <v>92.85714285714286</v>
      </c>
      <c r="BS146" s="120">
        <v>42</v>
      </c>
      <c r="BT146" s="2"/>
      <c r="BU146" s="3"/>
      <c r="BV146" s="3"/>
      <c r="BW146" s="3"/>
      <c r="BX146" s="3"/>
    </row>
    <row r="147" spans="1:76" ht="15">
      <c r="A147" s="64" t="s">
        <v>380</v>
      </c>
      <c r="B147" s="65"/>
      <c r="C147" s="65" t="s">
        <v>64</v>
      </c>
      <c r="D147" s="66">
        <v>166.6878557029865</v>
      </c>
      <c r="E147" s="68"/>
      <c r="F147" s="100" t="s">
        <v>1986</v>
      </c>
      <c r="G147" s="65"/>
      <c r="H147" s="69" t="s">
        <v>380</v>
      </c>
      <c r="I147" s="70"/>
      <c r="J147" s="70"/>
      <c r="K147" s="69" t="s">
        <v>2324</v>
      </c>
      <c r="L147" s="73">
        <v>1</v>
      </c>
      <c r="M147" s="74">
        <v>8192.8125</v>
      </c>
      <c r="N147" s="74">
        <v>5481.8046875</v>
      </c>
      <c r="O147" s="75"/>
      <c r="P147" s="76"/>
      <c r="Q147" s="76"/>
      <c r="R147" s="86"/>
      <c r="S147" s="48">
        <v>1</v>
      </c>
      <c r="T147" s="48">
        <v>0</v>
      </c>
      <c r="U147" s="49">
        <v>0</v>
      </c>
      <c r="V147" s="49">
        <v>0.333333</v>
      </c>
      <c r="W147" s="49">
        <v>0</v>
      </c>
      <c r="X147" s="49">
        <v>0.638296</v>
      </c>
      <c r="Y147" s="49">
        <v>0</v>
      </c>
      <c r="Z147" s="49">
        <v>0</v>
      </c>
      <c r="AA147" s="71">
        <v>147</v>
      </c>
      <c r="AB147" s="71"/>
      <c r="AC147" s="72"/>
      <c r="AD147" s="78" t="s">
        <v>1318</v>
      </c>
      <c r="AE147" s="78">
        <v>1570</v>
      </c>
      <c r="AF147" s="78">
        <v>4839</v>
      </c>
      <c r="AG147" s="78">
        <v>5661</v>
      </c>
      <c r="AH147" s="78">
        <v>982</v>
      </c>
      <c r="AI147" s="78"/>
      <c r="AJ147" s="78" t="s">
        <v>1487</v>
      </c>
      <c r="AK147" s="78" t="s">
        <v>1534</v>
      </c>
      <c r="AL147" s="83" t="s">
        <v>1734</v>
      </c>
      <c r="AM147" s="78"/>
      <c r="AN147" s="80">
        <v>39809.91636574074</v>
      </c>
      <c r="AO147" s="83" t="s">
        <v>1885</v>
      </c>
      <c r="AP147" s="78" t="b">
        <v>0</v>
      </c>
      <c r="AQ147" s="78" t="b">
        <v>0</v>
      </c>
      <c r="AR147" s="78" t="b">
        <v>1</v>
      </c>
      <c r="AS147" s="78" t="s">
        <v>1115</v>
      </c>
      <c r="AT147" s="78">
        <v>158</v>
      </c>
      <c r="AU147" s="83" t="s">
        <v>1913</v>
      </c>
      <c r="AV147" s="78" t="b">
        <v>0</v>
      </c>
      <c r="AW147" s="78" t="s">
        <v>2000</v>
      </c>
      <c r="AX147" s="83" t="s">
        <v>2145</v>
      </c>
      <c r="AY147" s="78" t="s">
        <v>65</v>
      </c>
      <c r="AZ147" s="78" t="str">
        <f>REPLACE(INDEX(GroupVertices[Group],MATCH(Vertices[[#This Row],[Vertex]],GroupVertices[Vertex],0)),1,1,"")</f>
        <v>17</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310</v>
      </c>
      <c r="B148" s="65"/>
      <c r="C148" s="65" t="s">
        <v>64</v>
      </c>
      <c r="D148" s="66">
        <v>163.32484985445163</v>
      </c>
      <c r="E148" s="68"/>
      <c r="F148" s="100" t="s">
        <v>748</v>
      </c>
      <c r="G148" s="65"/>
      <c r="H148" s="69" t="s">
        <v>310</v>
      </c>
      <c r="I148" s="70"/>
      <c r="J148" s="70"/>
      <c r="K148" s="69" t="s">
        <v>2325</v>
      </c>
      <c r="L148" s="73">
        <v>1</v>
      </c>
      <c r="M148" s="74">
        <v>8595.6318359375</v>
      </c>
      <c r="N148" s="74">
        <v>5481.8046875</v>
      </c>
      <c r="O148" s="75"/>
      <c r="P148" s="76"/>
      <c r="Q148" s="76"/>
      <c r="R148" s="86"/>
      <c r="S148" s="48">
        <v>0</v>
      </c>
      <c r="T148" s="48">
        <v>1</v>
      </c>
      <c r="U148" s="49">
        <v>0</v>
      </c>
      <c r="V148" s="49">
        <v>0.333333</v>
      </c>
      <c r="W148" s="49">
        <v>0</v>
      </c>
      <c r="X148" s="49">
        <v>0.638296</v>
      </c>
      <c r="Y148" s="49">
        <v>0</v>
      </c>
      <c r="Z148" s="49">
        <v>0</v>
      </c>
      <c r="AA148" s="71">
        <v>148</v>
      </c>
      <c r="AB148" s="71"/>
      <c r="AC148" s="72"/>
      <c r="AD148" s="78" t="s">
        <v>1319</v>
      </c>
      <c r="AE148" s="78">
        <v>242</v>
      </c>
      <c r="AF148" s="78">
        <v>1369</v>
      </c>
      <c r="AG148" s="78">
        <v>10680</v>
      </c>
      <c r="AH148" s="78">
        <v>5575</v>
      </c>
      <c r="AI148" s="78"/>
      <c r="AJ148" s="78" t="s">
        <v>1488</v>
      </c>
      <c r="AK148" s="78" t="s">
        <v>1617</v>
      </c>
      <c r="AL148" s="83" t="s">
        <v>1735</v>
      </c>
      <c r="AM148" s="78"/>
      <c r="AN148" s="80">
        <v>40610.88508101852</v>
      </c>
      <c r="AO148" s="78"/>
      <c r="AP148" s="78" t="b">
        <v>1</v>
      </c>
      <c r="AQ148" s="78" t="b">
        <v>0</v>
      </c>
      <c r="AR148" s="78" t="b">
        <v>0</v>
      </c>
      <c r="AS148" s="78" t="s">
        <v>1115</v>
      </c>
      <c r="AT148" s="78">
        <v>32</v>
      </c>
      <c r="AU148" s="83" t="s">
        <v>1913</v>
      </c>
      <c r="AV148" s="78" t="b">
        <v>0</v>
      </c>
      <c r="AW148" s="78" t="s">
        <v>2000</v>
      </c>
      <c r="AX148" s="83" t="s">
        <v>2146</v>
      </c>
      <c r="AY148" s="78" t="s">
        <v>66</v>
      </c>
      <c r="AZ148" s="78" t="str">
        <f>REPLACE(INDEX(GroupVertices[Group],MATCH(Vertices[[#This Row],[Vertex]],GroupVertices[Vertex],0)),1,1,"")</f>
        <v>17</v>
      </c>
      <c r="BA148" s="48"/>
      <c r="BB148" s="48"/>
      <c r="BC148" s="48"/>
      <c r="BD148" s="48"/>
      <c r="BE148" s="48"/>
      <c r="BF148" s="48"/>
      <c r="BG148" s="120" t="s">
        <v>2909</v>
      </c>
      <c r="BH148" s="120" t="s">
        <v>2909</v>
      </c>
      <c r="BI148" s="120" t="s">
        <v>3002</v>
      </c>
      <c r="BJ148" s="120" t="s">
        <v>3002</v>
      </c>
      <c r="BK148" s="120">
        <v>2</v>
      </c>
      <c r="BL148" s="123">
        <v>8.333333333333334</v>
      </c>
      <c r="BM148" s="120">
        <v>0</v>
      </c>
      <c r="BN148" s="123">
        <v>0</v>
      </c>
      <c r="BO148" s="120">
        <v>0</v>
      </c>
      <c r="BP148" s="123">
        <v>0</v>
      </c>
      <c r="BQ148" s="120">
        <v>22</v>
      </c>
      <c r="BR148" s="123">
        <v>91.66666666666667</v>
      </c>
      <c r="BS148" s="120">
        <v>24</v>
      </c>
      <c r="BT148" s="2"/>
      <c r="BU148" s="3"/>
      <c r="BV148" s="3"/>
      <c r="BW148" s="3"/>
      <c r="BX148" s="3"/>
    </row>
    <row r="149" spans="1:76" ht="15">
      <c r="A149" s="64" t="s">
        <v>311</v>
      </c>
      <c r="B149" s="65"/>
      <c r="C149" s="65" t="s">
        <v>64</v>
      </c>
      <c r="D149" s="66">
        <v>162.9769192781911</v>
      </c>
      <c r="E149" s="68"/>
      <c r="F149" s="100" t="s">
        <v>749</v>
      </c>
      <c r="G149" s="65"/>
      <c r="H149" s="69" t="s">
        <v>311</v>
      </c>
      <c r="I149" s="70"/>
      <c r="J149" s="70"/>
      <c r="K149" s="69" t="s">
        <v>2326</v>
      </c>
      <c r="L149" s="73">
        <v>1</v>
      </c>
      <c r="M149" s="74">
        <v>1391.4571533203125</v>
      </c>
      <c r="N149" s="74">
        <v>9215.8857421875</v>
      </c>
      <c r="O149" s="75"/>
      <c r="P149" s="76"/>
      <c r="Q149" s="76"/>
      <c r="R149" s="86"/>
      <c r="S149" s="48">
        <v>1</v>
      </c>
      <c r="T149" s="48">
        <v>1</v>
      </c>
      <c r="U149" s="49">
        <v>0</v>
      </c>
      <c r="V149" s="49">
        <v>0</v>
      </c>
      <c r="W149" s="49">
        <v>0</v>
      </c>
      <c r="X149" s="49">
        <v>0.999997</v>
      </c>
      <c r="Y149" s="49">
        <v>0</v>
      </c>
      <c r="Z149" s="49" t="s">
        <v>3310</v>
      </c>
      <c r="AA149" s="71">
        <v>149</v>
      </c>
      <c r="AB149" s="71"/>
      <c r="AC149" s="72"/>
      <c r="AD149" s="78" t="s">
        <v>1320</v>
      </c>
      <c r="AE149" s="78">
        <v>1677</v>
      </c>
      <c r="AF149" s="78">
        <v>1010</v>
      </c>
      <c r="AG149" s="78">
        <v>9869</v>
      </c>
      <c r="AH149" s="78">
        <v>274</v>
      </c>
      <c r="AI149" s="78"/>
      <c r="AJ149" s="78" t="s">
        <v>1489</v>
      </c>
      <c r="AK149" s="78" t="s">
        <v>1621</v>
      </c>
      <c r="AL149" s="83" t="s">
        <v>1736</v>
      </c>
      <c r="AM149" s="78"/>
      <c r="AN149" s="80">
        <v>41244.24940972222</v>
      </c>
      <c r="AO149" s="83" t="s">
        <v>1886</v>
      </c>
      <c r="AP149" s="78" t="b">
        <v>0</v>
      </c>
      <c r="AQ149" s="78" t="b">
        <v>0</v>
      </c>
      <c r="AR149" s="78" t="b">
        <v>1</v>
      </c>
      <c r="AS149" s="78" t="s">
        <v>1115</v>
      </c>
      <c r="AT149" s="78">
        <v>60</v>
      </c>
      <c r="AU149" s="83" t="s">
        <v>1913</v>
      </c>
      <c r="AV149" s="78" t="b">
        <v>0</v>
      </c>
      <c r="AW149" s="78" t="s">
        <v>2000</v>
      </c>
      <c r="AX149" s="83" t="s">
        <v>2147</v>
      </c>
      <c r="AY149" s="78" t="s">
        <v>66</v>
      </c>
      <c r="AZ149" s="78" t="str">
        <f>REPLACE(INDEX(GroupVertices[Group],MATCH(Vertices[[#This Row],[Vertex]],GroupVertices[Vertex],0)),1,1,"")</f>
        <v>1</v>
      </c>
      <c r="BA149" s="48" t="s">
        <v>554</v>
      </c>
      <c r="BB149" s="48" t="s">
        <v>554</v>
      </c>
      <c r="BC149" s="48" t="s">
        <v>598</v>
      </c>
      <c r="BD149" s="48" t="s">
        <v>598</v>
      </c>
      <c r="BE149" s="48"/>
      <c r="BF149" s="48"/>
      <c r="BG149" s="120" t="s">
        <v>2905</v>
      </c>
      <c r="BH149" s="120" t="s">
        <v>2905</v>
      </c>
      <c r="BI149" s="120" t="s">
        <v>2999</v>
      </c>
      <c r="BJ149" s="120" t="s">
        <v>2999</v>
      </c>
      <c r="BK149" s="120">
        <v>0</v>
      </c>
      <c r="BL149" s="123">
        <v>0</v>
      </c>
      <c r="BM149" s="120">
        <v>1</v>
      </c>
      <c r="BN149" s="123">
        <v>9.090909090909092</v>
      </c>
      <c r="BO149" s="120">
        <v>0</v>
      </c>
      <c r="BP149" s="123">
        <v>0</v>
      </c>
      <c r="BQ149" s="120">
        <v>10</v>
      </c>
      <c r="BR149" s="123">
        <v>90.9090909090909</v>
      </c>
      <c r="BS149" s="120">
        <v>11</v>
      </c>
      <c r="BT149" s="2"/>
      <c r="BU149" s="3"/>
      <c r="BV149" s="3"/>
      <c r="BW149" s="3"/>
      <c r="BX149" s="3"/>
    </row>
    <row r="150" spans="1:76" ht="15">
      <c r="A150" s="64" t="s">
        <v>312</v>
      </c>
      <c r="B150" s="65"/>
      <c r="C150" s="65" t="s">
        <v>64</v>
      </c>
      <c r="D150" s="66">
        <v>170.8029343291764</v>
      </c>
      <c r="E150" s="68"/>
      <c r="F150" s="100" t="s">
        <v>750</v>
      </c>
      <c r="G150" s="65"/>
      <c r="H150" s="69" t="s">
        <v>312</v>
      </c>
      <c r="I150" s="70"/>
      <c r="J150" s="70"/>
      <c r="K150" s="69" t="s">
        <v>2327</v>
      </c>
      <c r="L150" s="73">
        <v>1</v>
      </c>
      <c r="M150" s="74">
        <v>8017.3916015625</v>
      </c>
      <c r="N150" s="74">
        <v>2546.80419921875</v>
      </c>
      <c r="O150" s="75"/>
      <c r="P150" s="76"/>
      <c r="Q150" s="76"/>
      <c r="R150" s="86"/>
      <c r="S150" s="48">
        <v>2</v>
      </c>
      <c r="T150" s="48">
        <v>1</v>
      </c>
      <c r="U150" s="49">
        <v>0</v>
      </c>
      <c r="V150" s="49">
        <v>1</v>
      </c>
      <c r="W150" s="49">
        <v>0</v>
      </c>
      <c r="X150" s="49">
        <v>1.298241</v>
      </c>
      <c r="Y150" s="49">
        <v>0</v>
      </c>
      <c r="Z150" s="49">
        <v>0</v>
      </c>
      <c r="AA150" s="71">
        <v>150</v>
      </c>
      <c r="AB150" s="71"/>
      <c r="AC150" s="72"/>
      <c r="AD150" s="78" t="s">
        <v>1321</v>
      </c>
      <c r="AE150" s="78">
        <v>2871</v>
      </c>
      <c r="AF150" s="78">
        <v>9085</v>
      </c>
      <c r="AG150" s="78">
        <v>12258</v>
      </c>
      <c r="AH150" s="78">
        <v>3105</v>
      </c>
      <c r="AI150" s="78"/>
      <c r="AJ150" s="78" t="s">
        <v>1490</v>
      </c>
      <c r="AK150" s="78" t="s">
        <v>1622</v>
      </c>
      <c r="AL150" s="78"/>
      <c r="AM150" s="78"/>
      <c r="AN150" s="80">
        <v>40052.601689814815</v>
      </c>
      <c r="AO150" s="83" t="s">
        <v>1887</v>
      </c>
      <c r="AP150" s="78" t="b">
        <v>0</v>
      </c>
      <c r="AQ150" s="78" t="b">
        <v>0</v>
      </c>
      <c r="AR150" s="78" t="b">
        <v>1</v>
      </c>
      <c r="AS150" s="78" t="s">
        <v>1115</v>
      </c>
      <c r="AT150" s="78">
        <v>188</v>
      </c>
      <c r="AU150" s="83" t="s">
        <v>1913</v>
      </c>
      <c r="AV150" s="78" t="b">
        <v>0</v>
      </c>
      <c r="AW150" s="78" t="s">
        <v>2000</v>
      </c>
      <c r="AX150" s="83" t="s">
        <v>2148</v>
      </c>
      <c r="AY150" s="78" t="s">
        <v>66</v>
      </c>
      <c r="AZ150" s="78" t="str">
        <f>REPLACE(INDEX(GroupVertices[Group],MATCH(Vertices[[#This Row],[Vertex]],GroupVertices[Vertex],0)),1,1,"")</f>
        <v>24</v>
      </c>
      <c r="BA150" s="48" t="s">
        <v>555</v>
      </c>
      <c r="BB150" s="48" t="s">
        <v>555</v>
      </c>
      <c r="BC150" s="48" t="s">
        <v>574</v>
      </c>
      <c r="BD150" s="48" t="s">
        <v>574</v>
      </c>
      <c r="BE150" s="48"/>
      <c r="BF150" s="48"/>
      <c r="BG150" s="120" t="s">
        <v>2618</v>
      </c>
      <c r="BH150" s="120" t="s">
        <v>2618</v>
      </c>
      <c r="BI150" s="120" t="s">
        <v>2735</v>
      </c>
      <c r="BJ150" s="120" t="s">
        <v>2735</v>
      </c>
      <c r="BK150" s="120">
        <v>1</v>
      </c>
      <c r="BL150" s="123">
        <v>11.11111111111111</v>
      </c>
      <c r="BM150" s="120">
        <v>0</v>
      </c>
      <c r="BN150" s="123">
        <v>0</v>
      </c>
      <c r="BO150" s="120">
        <v>0</v>
      </c>
      <c r="BP150" s="123">
        <v>0</v>
      </c>
      <c r="BQ150" s="120">
        <v>8</v>
      </c>
      <c r="BR150" s="123">
        <v>88.88888888888889</v>
      </c>
      <c r="BS150" s="120">
        <v>9</v>
      </c>
      <c r="BT150" s="2"/>
      <c r="BU150" s="3"/>
      <c r="BV150" s="3"/>
      <c r="BW150" s="3"/>
      <c r="BX150" s="3"/>
    </row>
    <row r="151" spans="1:76" ht="15">
      <c r="A151" s="64" t="s">
        <v>313</v>
      </c>
      <c r="B151" s="65"/>
      <c r="C151" s="65" t="s">
        <v>64</v>
      </c>
      <c r="D151" s="66">
        <v>162</v>
      </c>
      <c r="E151" s="68"/>
      <c r="F151" s="100" t="s">
        <v>751</v>
      </c>
      <c r="G151" s="65"/>
      <c r="H151" s="69" t="s">
        <v>313</v>
      </c>
      <c r="I151" s="70"/>
      <c r="J151" s="70"/>
      <c r="K151" s="69" t="s">
        <v>2328</v>
      </c>
      <c r="L151" s="73">
        <v>1</v>
      </c>
      <c r="M151" s="74">
        <v>8017.3916015625</v>
      </c>
      <c r="N151" s="74">
        <v>2017.4453125</v>
      </c>
      <c r="O151" s="75"/>
      <c r="P151" s="76"/>
      <c r="Q151" s="76"/>
      <c r="R151" s="86"/>
      <c r="S151" s="48">
        <v>0</v>
      </c>
      <c r="T151" s="48">
        <v>1</v>
      </c>
      <c r="U151" s="49">
        <v>0</v>
      </c>
      <c r="V151" s="49">
        <v>1</v>
      </c>
      <c r="W151" s="49">
        <v>0</v>
      </c>
      <c r="X151" s="49">
        <v>0.701752</v>
      </c>
      <c r="Y151" s="49">
        <v>0</v>
      </c>
      <c r="Z151" s="49">
        <v>0</v>
      </c>
      <c r="AA151" s="71">
        <v>151</v>
      </c>
      <c r="AB151" s="71"/>
      <c r="AC151" s="72"/>
      <c r="AD151" s="78" t="s">
        <v>1322</v>
      </c>
      <c r="AE151" s="78">
        <v>24</v>
      </c>
      <c r="AF151" s="78">
        <v>2</v>
      </c>
      <c r="AG151" s="78">
        <v>75</v>
      </c>
      <c r="AH151" s="78">
        <v>102</v>
      </c>
      <c r="AI151" s="78"/>
      <c r="AJ151" s="78" t="s">
        <v>1491</v>
      </c>
      <c r="AK151" s="78" t="s">
        <v>1622</v>
      </c>
      <c r="AL151" s="78"/>
      <c r="AM151" s="78"/>
      <c r="AN151" s="80">
        <v>43476.3559837963</v>
      </c>
      <c r="AO151" s="78"/>
      <c r="AP151" s="78" t="b">
        <v>1</v>
      </c>
      <c r="AQ151" s="78" t="b">
        <v>0</v>
      </c>
      <c r="AR151" s="78" t="b">
        <v>0</v>
      </c>
      <c r="AS151" s="78" t="s">
        <v>1115</v>
      </c>
      <c r="AT151" s="78">
        <v>0</v>
      </c>
      <c r="AU151" s="78"/>
      <c r="AV151" s="78" t="b">
        <v>0</v>
      </c>
      <c r="AW151" s="78" t="s">
        <v>2000</v>
      </c>
      <c r="AX151" s="83" t="s">
        <v>2149</v>
      </c>
      <c r="AY151" s="78" t="s">
        <v>66</v>
      </c>
      <c r="AZ151" s="78" t="str">
        <f>REPLACE(INDEX(GroupVertices[Group],MATCH(Vertices[[#This Row],[Vertex]],GroupVertices[Vertex],0)),1,1,"")</f>
        <v>24</v>
      </c>
      <c r="BA151" s="48" t="s">
        <v>555</v>
      </c>
      <c r="BB151" s="48" t="s">
        <v>555</v>
      </c>
      <c r="BC151" s="48" t="s">
        <v>574</v>
      </c>
      <c r="BD151" s="48" t="s">
        <v>574</v>
      </c>
      <c r="BE151" s="48"/>
      <c r="BF151" s="48"/>
      <c r="BG151" s="120" t="s">
        <v>2910</v>
      </c>
      <c r="BH151" s="120" t="s">
        <v>2910</v>
      </c>
      <c r="BI151" s="120" t="s">
        <v>3003</v>
      </c>
      <c r="BJ151" s="120" t="s">
        <v>3003</v>
      </c>
      <c r="BK151" s="120">
        <v>1</v>
      </c>
      <c r="BL151" s="123">
        <v>9.090909090909092</v>
      </c>
      <c r="BM151" s="120">
        <v>0</v>
      </c>
      <c r="BN151" s="123">
        <v>0</v>
      </c>
      <c r="BO151" s="120">
        <v>0</v>
      </c>
      <c r="BP151" s="123">
        <v>0</v>
      </c>
      <c r="BQ151" s="120">
        <v>10</v>
      </c>
      <c r="BR151" s="123">
        <v>90.9090909090909</v>
      </c>
      <c r="BS151" s="120">
        <v>11</v>
      </c>
      <c r="BT151" s="2"/>
      <c r="BU151" s="3"/>
      <c r="BV151" s="3"/>
      <c r="BW151" s="3"/>
      <c r="BX151" s="3"/>
    </row>
    <row r="152" spans="1:76" ht="15">
      <c r="A152" s="64" t="s">
        <v>314</v>
      </c>
      <c r="B152" s="65"/>
      <c r="C152" s="65" t="s">
        <v>64</v>
      </c>
      <c r="D152" s="66">
        <v>162.93621430826647</v>
      </c>
      <c r="E152" s="68"/>
      <c r="F152" s="100" t="s">
        <v>752</v>
      </c>
      <c r="G152" s="65"/>
      <c r="H152" s="69" t="s">
        <v>314</v>
      </c>
      <c r="I152" s="70"/>
      <c r="J152" s="70"/>
      <c r="K152" s="69" t="s">
        <v>2329</v>
      </c>
      <c r="L152" s="73">
        <v>1</v>
      </c>
      <c r="M152" s="74">
        <v>1870.0750732421875</v>
      </c>
      <c r="N152" s="74">
        <v>7495.04833984375</v>
      </c>
      <c r="O152" s="75"/>
      <c r="P152" s="76"/>
      <c r="Q152" s="76"/>
      <c r="R152" s="86"/>
      <c r="S152" s="48">
        <v>1</v>
      </c>
      <c r="T152" s="48">
        <v>1</v>
      </c>
      <c r="U152" s="49">
        <v>0</v>
      </c>
      <c r="V152" s="49">
        <v>0</v>
      </c>
      <c r="W152" s="49">
        <v>0</v>
      </c>
      <c r="X152" s="49">
        <v>0.999997</v>
      </c>
      <c r="Y152" s="49">
        <v>0</v>
      </c>
      <c r="Z152" s="49" t="s">
        <v>3310</v>
      </c>
      <c r="AA152" s="71">
        <v>152</v>
      </c>
      <c r="AB152" s="71"/>
      <c r="AC152" s="72"/>
      <c r="AD152" s="78" t="s">
        <v>1323</v>
      </c>
      <c r="AE152" s="78">
        <v>2220</v>
      </c>
      <c r="AF152" s="78">
        <v>968</v>
      </c>
      <c r="AG152" s="78">
        <v>2000</v>
      </c>
      <c r="AH152" s="78">
        <v>23</v>
      </c>
      <c r="AI152" s="78"/>
      <c r="AJ152" s="78" t="s">
        <v>1492</v>
      </c>
      <c r="AK152" s="78" t="s">
        <v>1623</v>
      </c>
      <c r="AL152" s="83" t="s">
        <v>1737</v>
      </c>
      <c r="AM152" s="78"/>
      <c r="AN152" s="80">
        <v>39771.51893518519</v>
      </c>
      <c r="AO152" s="83" t="s">
        <v>1888</v>
      </c>
      <c r="AP152" s="78" t="b">
        <v>0</v>
      </c>
      <c r="AQ152" s="78" t="b">
        <v>0</v>
      </c>
      <c r="AR152" s="78" t="b">
        <v>0</v>
      </c>
      <c r="AS152" s="78" t="s">
        <v>1115</v>
      </c>
      <c r="AT152" s="78">
        <v>31</v>
      </c>
      <c r="AU152" s="83" t="s">
        <v>1913</v>
      </c>
      <c r="AV152" s="78" t="b">
        <v>0</v>
      </c>
      <c r="AW152" s="78" t="s">
        <v>2000</v>
      </c>
      <c r="AX152" s="83" t="s">
        <v>2150</v>
      </c>
      <c r="AY152" s="78" t="s">
        <v>66</v>
      </c>
      <c r="AZ152" s="78" t="str">
        <f>REPLACE(INDEX(GroupVertices[Group],MATCH(Vertices[[#This Row],[Vertex]],GroupVertices[Vertex],0)),1,1,"")</f>
        <v>1</v>
      </c>
      <c r="BA152" s="48" t="s">
        <v>556</v>
      </c>
      <c r="BB152" s="48" t="s">
        <v>556</v>
      </c>
      <c r="BC152" s="48" t="s">
        <v>599</v>
      </c>
      <c r="BD152" s="48" t="s">
        <v>599</v>
      </c>
      <c r="BE152" s="48"/>
      <c r="BF152" s="48"/>
      <c r="BG152" s="120" t="s">
        <v>2911</v>
      </c>
      <c r="BH152" s="120" t="s">
        <v>2911</v>
      </c>
      <c r="BI152" s="120" t="s">
        <v>3004</v>
      </c>
      <c r="BJ152" s="120" t="s">
        <v>3004</v>
      </c>
      <c r="BK152" s="120">
        <v>0</v>
      </c>
      <c r="BL152" s="123">
        <v>0</v>
      </c>
      <c r="BM152" s="120">
        <v>0</v>
      </c>
      <c r="BN152" s="123">
        <v>0</v>
      </c>
      <c r="BO152" s="120">
        <v>0</v>
      </c>
      <c r="BP152" s="123">
        <v>0</v>
      </c>
      <c r="BQ152" s="120">
        <v>7</v>
      </c>
      <c r="BR152" s="123">
        <v>100</v>
      </c>
      <c r="BS152" s="120">
        <v>7</v>
      </c>
      <c r="BT152" s="2"/>
      <c r="BU152" s="3"/>
      <c r="BV152" s="3"/>
      <c r="BW152" s="3"/>
      <c r="BX152" s="3"/>
    </row>
    <row r="153" spans="1:76" ht="15">
      <c r="A153" s="64" t="s">
        <v>315</v>
      </c>
      <c r="B153" s="65"/>
      <c r="C153" s="65" t="s">
        <v>64</v>
      </c>
      <c r="D153" s="66">
        <v>162.03101331041876</v>
      </c>
      <c r="E153" s="68"/>
      <c r="F153" s="100" t="s">
        <v>753</v>
      </c>
      <c r="G153" s="65"/>
      <c r="H153" s="69" t="s">
        <v>315</v>
      </c>
      <c r="I153" s="70"/>
      <c r="J153" s="70"/>
      <c r="K153" s="69" t="s">
        <v>2330</v>
      </c>
      <c r="L153" s="73">
        <v>80.8774967774667</v>
      </c>
      <c r="M153" s="74">
        <v>7187.390625</v>
      </c>
      <c r="N153" s="74">
        <v>4870.10107421875</v>
      </c>
      <c r="O153" s="75"/>
      <c r="P153" s="76"/>
      <c r="Q153" s="76"/>
      <c r="R153" s="86"/>
      <c r="S153" s="48">
        <v>0</v>
      </c>
      <c r="T153" s="48">
        <v>2</v>
      </c>
      <c r="U153" s="49">
        <v>2</v>
      </c>
      <c r="V153" s="49">
        <v>0.5</v>
      </c>
      <c r="W153" s="49">
        <v>0</v>
      </c>
      <c r="X153" s="49">
        <v>1.459455</v>
      </c>
      <c r="Y153" s="49">
        <v>0</v>
      </c>
      <c r="Z153" s="49">
        <v>0</v>
      </c>
      <c r="AA153" s="71">
        <v>153</v>
      </c>
      <c r="AB153" s="71"/>
      <c r="AC153" s="72"/>
      <c r="AD153" s="78" t="s">
        <v>1324</v>
      </c>
      <c r="AE153" s="78">
        <v>78</v>
      </c>
      <c r="AF153" s="78">
        <v>34</v>
      </c>
      <c r="AG153" s="78">
        <v>84</v>
      </c>
      <c r="AH153" s="78">
        <v>103</v>
      </c>
      <c r="AI153" s="78"/>
      <c r="AJ153" s="78" t="s">
        <v>1493</v>
      </c>
      <c r="AK153" s="78" t="s">
        <v>1624</v>
      </c>
      <c r="AL153" s="83" t="s">
        <v>1738</v>
      </c>
      <c r="AM153" s="78"/>
      <c r="AN153" s="80">
        <v>43357.79701388889</v>
      </c>
      <c r="AO153" s="83" t="s">
        <v>1889</v>
      </c>
      <c r="AP153" s="78" t="b">
        <v>1</v>
      </c>
      <c r="AQ153" s="78" t="b">
        <v>0</v>
      </c>
      <c r="AR153" s="78" t="b">
        <v>1</v>
      </c>
      <c r="AS153" s="78" t="s">
        <v>1115</v>
      </c>
      <c r="AT153" s="78">
        <v>0</v>
      </c>
      <c r="AU153" s="78"/>
      <c r="AV153" s="78" t="b">
        <v>0</v>
      </c>
      <c r="AW153" s="78" t="s">
        <v>2000</v>
      </c>
      <c r="AX153" s="83" t="s">
        <v>2151</v>
      </c>
      <c r="AY153" s="78" t="s">
        <v>66</v>
      </c>
      <c r="AZ153" s="78" t="str">
        <f>REPLACE(INDEX(GroupVertices[Group],MATCH(Vertices[[#This Row],[Vertex]],GroupVertices[Vertex],0)),1,1,"")</f>
        <v>16</v>
      </c>
      <c r="BA153" s="48" t="s">
        <v>556</v>
      </c>
      <c r="BB153" s="48" t="s">
        <v>556</v>
      </c>
      <c r="BC153" s="48" t="s">
        <v>599</v>
      </c>
      <c r="BD153" s="48" t="s">
        <v>599</v>
      </c>
      <c r="BE153" s="48"/>
      <c r="BF153" s="48"/>
      <c r="BG153" s="120" t="s">
        <v>2912</v>
      </c>
      <c r="BH153" s="120" t="s">
        <v>2912</v>
      </c>
      <c r="BI153" s="120" t="s">
        <v>3005</v>
      </c>
      <c r="BJ153" s="120" t="s">
        <v>3005</v>
      </c>
      <c r="BK153" s="120">
        <v>1</v>
      </c>
      <c r="BL153" s="123">
        <v>4.166666666666667</v>
      </c>
      <c r="BM153" s="120">
        <v>1</v>
      </c>
      <c r="BN153" s="123">
        <v>4.166666666666667</v>
      </c>
      <c r="BO153" s="120">
        <v>0</v>
      </c>
      <c r="BP153" s="123">
        <v>0</v>
      </c>
      <c r="BQ153" s="120">
        <v>22</v>
      </c>
      <c r="BR153" s="123">
        <v>91.66666666666667</v>
      </c>
      <c r="BS153" s="120">
        <v>24</v>
      </c>
      <c r="BT153" s="2"/>
      <c r="BU153" s="3"/>
      <c r="BV153" s="3"/>
      <c r="BW153" s="3"/>
      <c r="BX153" s="3"/>
    </row>
    <row r="154" spans="1:76" ht="15">
      <c r="A154" s="64" t="s">
        <v>381</v>
      </c>
      <c r="B154" s="65"/>
      <c r="C154" s="65" t="s">
        <v>64</v>
      </c>
      <c r="D154" s="66">
        <v>166.26723768043198</v>
      </c>
      <c r="E154" s="68"/>
      <c r="F154" s="100" t="s">
        <v>1987</v>
      </c>
      <c r="G154" s="65"/>
      <c r="H154" s="69" t="s">
        <v>381</v>
      </c>
      <c r="I154" s="70"/>
      <c r="J154" s="70"/>
      <c r="K154" s="69" t="s">
        <v>2331</v>
      </c>
      <c r="L154" s="73">
        <v>1</v>
      </c>
      <c r="M154" s="74">
        <v>7187.390625</v>
      </c>
      <c r="N154" s="74">
        <v>5481.8046875</v>
      </c>
      <c r="O154" s="75"/>
      <c r="P154" s="76"/>
      <c r="Q154" s="76"/>
      <c r="R154" s="86"/>
      <c r="S154" s="48">
        <v>1</v>
      </c>
      <c r="T154" s="48">
        <v>0</v>
      </c>
      <c r="U154" s="49">
        <v>0</v>
      </c>
      <c r="V154" s="49">
        <v>0.333333</v>
      </c>
      <c r="W154" s="49">
        <v>0</v>
      </c>
      <c r="X154" s="49">
        <v>0.770268</v>
      </c>
      <c r="Y154" s="49">
        <v>0</v>
      </c>
      <c r="Z154" s="49">
        <v>0</v>
      </c>
      <c r="AA154" s="71">
        <v>154</v>
      </c>
      <c r="AB154" s="71"/>
      <c r="AC154" s="72"/>
      <c r="AD154" s="78" t="s">
        <v>1325</v>
      </c>
      <c r="AE154" s="78">
        <v>4199</v>
      </c>
      <c r="AF154" s="78">
        <v>4405</v>
      </c>
      <c r="AG154" s="78">
        <v>13857</v>
      </c>
      <c r="AH154" s="78">
        <v>6717</v>
      </c>
      <c r="AI154" s="78"/>
      <c r="AJ154" s="78" t="s">
        <v>1494</v>
      </c>
      <c r="AK154" s="78" t="s">
        <v>1625</v>
      </c>
      <c r="AL154" s="83" t="s">
        <v>1739</v>
      </c>
      <c r="AM154" s="78"/>
      <c r="AN154" s="80">
        <v>40898.698796296296</v>
      </c>
      <c r="AO154" s="83" t="s">
        <v>1890</v>
      </c>
      <c r="AP154" s="78" t="b">
        <v>0</v>
      </c>
      <c r="AQ154" s="78" t="b">
        <v>0</v>
      </c>
      <c r="AR154" s="78" t="b">
        <v>0</v>
      </c>
      <c r="AS154" s="78" t="s">
        <v>1115</v>
      </c>
      <c r="AT154" s="78">
        <v>145</v>
      </c>
      <c r="AU154" s="83" t="s">
        <v>1925</v>
      </c>
      <c r="AV154" s="78" t="b">
        <v>0</v>
      </c>
      <c r="AW154" s="78" t="s">
        <v>2000</v>
      </c>
      <c r="AX154" s="83" t="s">
        <v>2152</v>
      </c>
      <c r="AY154" s="78" t="s">
        <v>65</v>
      </c>
      <c r="AZ154" s="78" t="str">
        <f>REPLACE(INDEX(GroupVertices[Group],MATCH(Vertices[[#This Row],[Vertex]],GroupVertices[Vertex],0)),1,1,"")</f>
        <v>16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163.45859475563256</v>
      </c>
      <c r="E155" s="68"/>
      <c r="F155" s="100" t="s">
        <v>1988</v>
      </c>
      <c r="G155" s="65"/>
      <c r="H155" s="69" t="s">
        <v>382</v>
      </c>
      <c r="I155" s="70"/>
      <c r="J155" s="70"/>
      <c r="K155" s="69" t="s">
        <v>2332</v>
      </c>
      <c r="L155" s="73">
        <v>1</v>
      </c>
      <c r="M155" s="74">
        <v>7593.45751953125</v>
      </c>
      <c r="N155" s="74">
        <v>5481.8046875</v>
      </c>
      <c r="O155" s="75"/>
      <c r="P155" s="76"/>
      <c r="Q155" s="76"/>
      <c r="R155" s="86"/>
      <c r="S155" s="48">
        <v>1</v>
      </c>
      <c r="T155" s="48">
        <v>0</v>
      </c>
      <c r="U155" s="49">
        <v>0</v>
      </c>
      <c r="V155" s="49">
        <v>0.333333</v>
      </c>
      <c r="W155" s="49">
        <v>0</v>
      </c>
      <c r="X155" s="49">
        <v>0.770268</v>
      </c>
      <c r="Y155" s="49">
        <v>0</v>
      </c>
      <c r="Z155" s="49">
        <v>0</v>
      </c>
      <c r="AA155" s="71">
        <v>155</v>
      </c>
      <c r="AB155" s="71"/>
      <c r="AC155" s="72"/>
      <c r="AD155" s="78" t="s">
        <v>1326</v>
      </c>
      <c r="AE155" s="78">
        <v>2591</v>
      </c>
      <c r="AF155" s="78">
        <v>1507</v>
      </c>
      <c r="AG155" s="78">
        <v>3633</v>
      </c>
      <c r="AH155" s="78">
        <v>3003</v>
      </c>
      <c r="AI155" s="78"/>
      <c r="AJ155" s="78" t="s">
        <v>1495</v>
      </c>
      <c r="AK155" s="78"/>
      <c r="AL155" s="83" t="s">
        <v>1740</v>
      </c>
      <c r="AM155" s="78"/>
      <c r="AN155" s="80">
        <v>40660.76111111111</v>
      </c>
      <c r="AO155" s="83" t="s">
        <v>1891</v>
      </c>
      <c r="AP155" s="78" t="b">
        <v>1</v>
      </c>
      <c r="AQ155" s="78" t="b">
        <v>0</v>
      </c>
      <c r="AR155" s="78" t="b">
        <v>1</v>
      </c>
      <c r="AS155" s="78" t="s">
        <v>1115</v>
      </c>
      <c r="AT155" s="78">
        <v>47</v>
      </c>
      <c r="AU155" s="83" t="s">
        <v>1913</v>
      </c>
      <c r="AV155" s="78" t="b">
        <v>0</v>
      </c>
      <c r="AW155" s="78" t="s">
        <v>2000</v>
      </c>
      <c r="AX155" s="83" t="s">
        <v>2153</v>
      </c>
      <c r="AY155" s="78" t="s">
        <v>65</v>
      </c>
      <c r="AZ155" s="78" t="str">
        <f>REPLACE(INDEX(GroupVertices[Group],MATCH(Vertices[[#This Row],[Vertex]],GroupVertices[Vertex],0)),1,1,"")</f>
        <v>16</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316</v>
      </c>
      <c r="B156" s="65"/>
      <c r="C156" s="65" t="s">
        <v>64</v>
      </c>
      <c r="D156" s="66">
        <v>162.3556839038652</v>
      </c>
      <c r="E156" s="68"/>
      <c r="F156" s="100" t="s">
        <v>754</v>
      </c>
      <c r="G156" s="65"/>
      <c r="H156" s="69" t="s">
        <v>316</v>
      </c>
      <c r="I156" s="70"/>
      <c r="J156" s="70"/>
      <c r="K156" s="69" t="s">
        <v>2333</v>
      </c>
      <c r="L156" s="73">
        <v>1</v>
      </c>
      <c r="M156" s="74">
        <v>1391.4571533203125</v>
      </c>
      <c r="N156" s="74">
        <v>7495.04833984375</v>
      </c>
      <c r="O156" s="75"/>
      <c r="P156" s="76"/>
      <c r="Q156" s="76"/>
      <c r="R156" s="86"/>
      <c r="S156" s="48">
        <v>1</v>
      </c>
      <c r="T156" s="48">
        <v>1</v>
      </c>
      <c r="U156" s="49">
        <v>0</v>
      </c>
      <c r="V156" s="49">
        <v>0</v>
      </c>
      <c r="W156" s="49">
        <v>0</v>
      </c>
      <c r="X156" s="49">
        <v>0.999997</v>
      </c>
      <c r="Y156" s="49">
        <v>0</v>
      </c>
      <c r="Z156" s="49" t="s">
        <v>3310</v>
      </c>
      <c r="AA156" s="71">
        <v>156</v>
      </c>
      <c r="AB156" s="71"/>
      <c r="AC156" s="72"/>
      <c r="AD156" s="78" t="s">
        <v>1327</v>
      </c>
      <c r="AE156" s="78">
        <v>526</v>
      </c>
      <c r="AF156" s="78">
        <v>369</v>
      </c>
      <c r="AG156" s="78">
        <v>2344</v>
      </c>
      <c r="AH156" s="78">
        <v>35066</v>
      </c>
      <c r="AI156" s="78"/>
      <c r="AJ156" s="78" t="s">
        <v>1496</v>
      </c>
      <c r="AK156" s="78" t="s">
        <v>1626</v>
      </c>
      <c r="AL156" s="83" t="s">
        <v>1741</v>
      </c>
      <c r="AM156" s="78"/>
      <c r="AN156" s="80">
        <v>42248.87065972222</v>
      </c>
      <c r="AO156" s="83" t="s">
        <v>1892</v>
      </c>
      <c r="AP156" s="78" t="b">
        <v>0</v>
      </c>
      <c r="AQ156" s="78" t="b">
        <v>0</v>
      </c>
      <c r="AR156" s="78" t="b">
        <v>1</v>
      </c>
      <c r="AS156" s="78" t="s">
        <v>1115</v>
      </c>
      <c r="AT156" s="78">
        <v>3</v>
      </c>
      <c r="AU156" s="83" t="s">
        <v>1913</v>
      </c>
      <c r="AV156" s="78" t="b">
        <v>0</v>
      </c>
      <c r="AW156" s="78" t="s">
        <v>2000</v>
      </c>
      <c r="AX156" s="83" t="s">
        <v>2154</v>
      </c>
      <c r="AY156" s="78" t="s">
        <v>66</v>
      </c>
      <c r="AZ156" s="78" t="str">
        <f>REPLACE(INDEX(GroupVertices[Group],MATCH(Vertices[[#This Row],[Vertex]],GroupVertices[Vertex],0)),1,1,"")</f>
        <v>1</v>
      </c>
      <c r="BA156" s="48" t="s">
        <v>557</v>
      </c>
      <c r="BB156" s="48" t="s">
        <v>557</v>
      </c>
      <c r="BC156" s="48" t="s">
        <v>579</v>
      </c>
      <c r="BD156" s="48" t="s">
        <v>579</v>
      </c>
      <c r="BE156" s="48" t="s">
        <v>627</v>
      </c>
      <c r="BF156" s="48" t="s">
        <v>627</v>
      </c>
      <c r="BG156" s="120" t="s">
        <v>2913</v>
      </c>
      <c r="BH156" s="120" t="s">
        <v>2913</v>
      </c>
      <c r="BI156" s="120" t="s">
        <v>3006</v>
      </c>
      <c r="BJ156" s="120" t="s">
        <v>3006</v>
      </c>
      <c r="BK156" s="120">
        <v>0</v>
      </c>
      <c r="BL156" s="123">
        <v>0</v>
      </c>
      <c r="BM156" s="120">
        <v>0</v>
      </c>
      <c r="BN156" s="123">
        <v>0</v>
      </c>
      <c r="BO156" s="120">
        <v>0</v>
      </c>
      <c r="BP156" s="123">
        <v>0</v>
      </c>
      <c r="BQ156" s="120">
        <v>15</v>
      </c>
      <c r="BR156" s="123">
        <v>100</v>
      </c>
      <c r="BS156" s="120">
        <v>15</v>
      </c>
      <c r="BT156" s="2"/>
      <c r="BU156" s="3"/>
      <c r="BV156" s="3"/>
      <c r="BW156" s="3"/>
      <c r="BX156" s="3"/>
    </row>
    <row r="157" spans="1:76" ht="15">
      <c r="A157" s="64" t="s">
        <v>317</v>
      </c>
      <c r="B157" s="65"/>
      <c r="C157" s="65" t="s">
        <v>64</v>
      </c>
      <c r="D157" s="66">
        <v>162.25489064500422</v>
      </c>
      <c r="E157" s="68"/>
      <c r="F157" s="100" t="s">
        <v>755</v>
      </c>
      <c r="G157" s="65"/>
      <c r="H157" s="69" t="s">
        <v>317</v>
      </c>
      <c r="I157" s="70"/>
      <c r="J157" s="70"/>
      <c r="K157" s="69" t="s">
        <v>2334</v>
      </c>
      <c r="L157" s="73">
        <v>1</v>
      </c>
      <c r="M157" s="74">
        <v>2827.31103515625</v>
      </c>
      <c r="N157" s="74">
        <v>7495.04833984375</v>
      </c>
      <c r="O157" s="75"/>
      <c r="P157" s="76"/>
      <c r="Q157" s="76"/>
      <c r="R157" s="86"/>
      <c r="S157" s="48">
        <v>1</v>
      </c>
      <c r="T157" s="48">
        <v>1</v>
      </c>
      <c r="U157" s="49">
        <v>0</v>
      </c>
      <c r="V157" s="49">
        <v>0</v>
      </c>
      <c r="W157" s="49">
        <v>0</v>
      </c>
      <c r="X157" s="49">
        <v>0.999997</v>
      </c>
      <c r="Y157" s="49">
        <v>0</v>
      </c>
      <c r="Z157" s="49" t="s">
        <v>3310</v>
      </c>
      <c r="AA157" s="71">
        <v>157</v>
      </c>
      <c r="AB157" s="71"/>
      <c r="AC157" s="72"/>
      <c r="AD157" s="78" t="s">
        <v>1328</v>
      </c>
      <c r="AE157" s="78">
        <v>622</v>
      </c>
      <c r="AF157" s="78">
        <v>265</v>
      </c>
      <c r="AG157" s="78">
        <v>7466</v>
      </c>
      <c r="AH157" s="78">
        <v>22451</v>
      </c>
      <c r="AI157" s="78"/>
      <c r="AJ157" s="78" t="s">
        <v>1497</v>
      </c>
      <c r="AK157" s="78" t="s">
        <v>1627</v>
      </c>
      <c r="AL157" s="78"/>
      <c r="AM157" s="78"/>
      <c r="AN157" s="80">
        <v>40859.768796296295</v>
      </c>
      <c r="AO157" s="83" t="s">
        <v>1893</v>
      </c>
      <c r="AP157" s="78" t="b">
        <v>0</v>
      </c>
      <c r="AQ157" s="78" t="b">
        <v>0</v>
      </c>
      <c r="AR157" s="78" t="b">
        <v>1</v>
      </c>
      <c r="AS157" s="78" t="s">
        <v>1115</v>
      </c>
      <c r="AT157" s="78">
        <v>2</v>
      </c>
      <c r="AU157" s="83" t="s">
        <v>1915</v>
      </c>
      <c r="AV157" s="78" t="b">
        <v>0</v>
      </c>
      <c r="AW157" s="78" t="s">
        <v>2000</v>
      </c>
      <c r="AX157" s="83" t="s">
        <v>2155</v>
      </c>
      <c r="AY157" s="78" t="s">
        <v>66</v>
      </c>
      <c r="AZ157" s="78" t="str">
        <f>REPLACE(INDEX(GroupVertices[Group],MATCH(Vertices[[#This Row],[Vertex]],GroupVertices[Vertex],0)),1,1,"")</f>
        <v>1</v>
      </c>
      <c r="BA157" s="48"/>
      <c r="BB157" s="48"/>
      <c r="BC157" s="48"/>
      <c r="BD157" s="48"/>
      <c r="BE157" s="48"/>
      <c r="BF157" s="48"/>
      <c r="BG157" s="120" t="s">
        <v>2914</v>
      </c>
      <c r="BH157" s="120" t="s">
        <v>2914</v>
      </c>
      <c r="BI157" s="120" t="s">
        <v>3007</v>
      </c>
      <c r="BJ157" s="120" t="s">
        <v>3007</v>
      </c>
      <c r="BK157" s="120">
        <v>3</v>
      </c>
      <c r="BL157" s="123">
        <v>6.521739130434782</v>
      </c>
      <c r="BM157" s="120">
        <v>0</v>
      </c>
      <c r="BN157" s="123">
        <v>0</v>
      </c>
      <c r="BO157" s="120">
        <v>0</v>
      </c>
      <c r="BP157" s="123">
        <v>0</v>
      </c>
      <c r="BQ157" s="120">
        <v>43</v>
      </c>
      <c r="BR157" s="123">
        <v>93.47826086956522</v>
      </c>
      <c r="BS157" s="120">
        <v>46</v>
      </c>
      <c r="BT157" s="2"/>
      <c r="BU157" s="3"/>
      <c r="BV157" s="3"/>
      <c r="BW157" s="3"/>
      <c r="BX157" s="3"/>
    </row>
    <row r="158" spans="1:76" ht="15">
      <c r="A158" s="64" t="s">
        <v>318</v>
      </c>
      <c r="B158" s="65"/>
      <c r="C158" s="65" t="s">
        <v>64</v>
      </c>
      <c r="D158" s="66">
        <v>175.31730932700793</v>
      </c>
      <c r="E158" s="68"/>
      <c r="F158" s="100" t="s">
        <v>1989</v>
      </c>
      <c r="G158" s="65"/>
      <c r="H158" s="69" t="s">
        <v>318</v>
      </c>
      <c r="I158" s="70"/>
      <c r="J158" s="70"/>
      <c r="K158" s="69" t="s">
        <v>2335</v>
      </c>
      <c r="L158" s="73">
        <v>1</v>
      </c>
      <c r="M158" s="74">
        <v>5869.5283203125</v>
      </c>
      <c r="N158" s="74">
        <v>4093.657470703125</v>
      </c>
      <c r="O158" s="75"/>
      <c r="P158" s="76"/>
      <c r="Q158" s="76"/>
      <c r="R158" s="86"/>
      <c r="S158" s="48">
        <v>2</v>
      </c>
      <c r="T158" s="48">
        <v>1</v>
      </c>
      <c r="U158" s="49">
        <v>0</v>
      </c>
      <c r="V158" s="49">
        <v>0.090909</v>
      </c>
      <c r="W158" s="49">
        <v>0</v>
      </c>
      <c r="X158" s="49">
        <v>1.015752</v>
      </c>
      <c r="Y158" s="49">
        <v>0</v>
      </c>
      <c r="Z158" s="49">
        <v>0</v>
      </c>
      <c r="AA158" s="71">
        <v>158</v>
      </c>
      <c r="AB158" s="71"/>
      <c r="AC158" s="72"/>
      <c r="AD158" s="78" t="s">
        <v>1329</v>
      </c>
      <c r="AE158" s="78">
        <v>1197</v>
      </c>
      <c r="AF158" s="78">
        <v>13743</v>
      </c>
      <c r="AG158" s="78">
        <v>5444</v>
      </c>
      <c r="AH158" s="78">
        <v>774</v>
      </c>
      <c r="AI158" s="78"/>
      <c r="AJ158" s="78" t="s">
        <v>1498</v>
      </c>
      <c r="AK158" s="78" t="s">
        <v>1535</v>
      </c>
      <c r="AL158" s="83" t="s">
        <v>1742</v>
      </c>
      <c r="AM158" s="78"/>
      <c r="AN158" s="80">
        <v>40178.833402777775</v>
      </c>
      <c r="AO158" s="83" t="s">
        <v>1894</v>
      </c>
      <c r="AP158" s="78" t="b">
        <v>0</v>
      </c>
      <c r="AQ158" s="78" t="b">
        <v>0</v>
      </c>
      <c r="AR158" s="78" t="b">
        <v>0</v>
      </c>
      <c r="AS158" s="78" t="s">
        <v>1115</v>
      </c>
      <c r="AT158" s="78">
        <v>220</v>
      </c>
      <c r="AU158" s="83" t="s">
        <v>1914</v>
      </c>
      <c r="AV158" s="78" t="b">
        <v>0</v>
      </c>
      <c r="AW158" s="78" t="s">
        <v>2000</v>
      </c>
      <c r="AX158" s="83" t="s">
        <v>2156</v>
      </c>
      <c r="AY158" s="78" t="s">
        <v>66</v>
      </c>
      <c r="AZ158" s="78" t="str">
        <f>REPLACE(INDEX(GroupVertices[Group],MATCH(Vertices[[#This Row],[Vertex]],GroupVertices[Vertex],0)),1,1,"")</f>
        <v>7</v>
      </c>
      <c r="BA158" s="48" t="s">
        <v>554</v>
      </c>
      <c r="BB158" s="48" t="s">
        <v>554</v>
      </c>
      <c r="BC158" s="48" t="s">
        <v>598</v>
      </c>
      <c r="BD158" s="48" t="s">
        <v>598</v>
      </c>
      <c r="BE158" s="48" t="s">
        <v>628</v>
      </c>
      <c r="BF158" s="48" t="s">
        <v>628</v>
      </c>
      <c r="BG158" s="120" t="s">
        <v>2915</v>
      </c>
      <c r="BH158" s="120" t="s">
        <v>2915</v>
      </c>
      <c r="BI158" s="120" t="s">
        <v>3008</v>
      </c>
      <c r="BJ158" s="120" t="s">
        <v>3008</v>
      </c>
      <c r="BK158" s="120">
        <v>0</v>
      </c>
      <c r="BL158" s="123">
        <v>0</v>
      </c>
      <c r="BM158" s="120">
        <v>1</v>
      </c>
      <c r="BN158" s="123">
        <v>11.11111111111111</v>
      </c>
      <c r="BO158" s="120">
        <v>0</v>
      </c>
      <c r="BP158" s="123">
        <v>0</v>
      </c>
      <c r="BQ158" s="120">
        <v>8</v>
      </c>
      <c r="BR158" s="123">
        <v>88.88888888888889</v>
      </c>
      <c r="BS158" s="120">
        <v>9</v>
      </c>
      <c r="BT158" s="2"/>
      <c r="BU158" s="3"/>
      <c r="BV158" s="3"/>
      <c r="BW158" s="3"/>
      <c r="BX158" s="3"/>
    </row>
    <row r="159" spans="1:76" ht="15">
      <c r="A159" s="64" t="s">
        <v>319</v>
      </c>
      <c r="B159" s="65"/>
      <c r="C159" s="65" t="s">
        <v>64</v>
      </c>
      <c r="D159" s="66">
        <v>162.17541903705614</v>
      </c>
      <c r="E159" s="68"/>
      <c r="F159" s="100" t="s">
        <v>756</v>
      </c>
      <c r="G159" s="65"/>
      <c r="H159" s="69" t="s">
        <v>319</v>
      </c>
      <c r="I159" s="70"/>
      <c r="J159" s="70"/>
      <c r="K159" s="69" t="s">
        <v>2336</v>
      </c>
      <c r="L159" s="73">
        <v>1199.1624516620006</v>
      </c>
      <c r="M159" s="74">
        <v>5301.6142578125</v>
      </c>
      <c r="N159" s="74">
        <v>3452.595947265625</v>
      </c>
      <c r="O159" s="75"/>
      <c r="P159" s="76"/>
      <c r="Q159" s="76"/>
      <c r="R159" s="86"/>
      <c r="S159" s="48">
        <v>4</v>
      </c>
      <c r="T159" s="48">
        <v>2</v>
      </c>
      <c r="U159" s="49">
        <v>30</v>
      </c>
      <c r="V159" s="49">
        <v>0.166667</v>
      </c>
      <c r="W159" s="49">
        <v>0</v>
      </c>
      <c r="X159" s="49">
        <v>3.063938</v>
      </c>
      <c r="Y159" s="49">
        <v>0</v>
      </c>
      <c r="Z159" s="49">
        <v>0</v>
      </c>
      <c r="AA159" s="71">
        <v>159</v>
      </c>
      <c r="AB159" s="71"/>
      <c r="AC159" s="72"/>
      <c r="AD159" s="78" t="s">
        <v>1330</v>
      </c>
      <c r="AE159" s="78">
        <v>88</v>
      </c>
      <c r="AF159" s="78">
        <v>183</v>
      </c>
      <c r="AG159" s="78">
        <v>1272</v>
      </c>
      <c r="AH159" s="78">
        <v>450</v>
      </c>
      <c r="AI159" s="78"/>
      <c r="AJ159" s="78" t="s">
        <v>1499</v>
      </c>
      <c r="AK159" s="78" t="s">
        <v>1628</v>
      </c>
      <c r="AL159" s="83" t="s">
        <v>1743</v>
      </c>
      <c r="AM159" s="78"/>
      <c r="AN159" s="80">
        <v>43155.51783564815</v>
      </c>
      <c r="AO159" s="78"/>
      <c r="AP159" s="78" t="b">
        <v>1</v>
      </c>
      <c r="AQ159" s="78" t="b">
        <v>0</v>
      </c>
      <c r="AR159" s="78" t="b">
        <v>1</v>
      </c>
      <c r="AS159" s="78" t="s">
        <v>1115</v>
      </c>
      <c r="AT159" s="78">
        <v>1</v>
      </c>
      <c r="AU159" s="78"/>
      <c r="AV159" s="78" t="b">
        <v>0</v>
      </c>
      <c r="AW159" s="78" t="s">
        <v>2000</v>
      </c>
      <c r="AX159" s="83" t="s">
        <v>2157</v>
      </c>
      <c r="AY159" s="78" t="s">
        <v>66</v>
      </c>
      <c r="AZ159" s="78" t="str">
        <f>REPLACE(INDEX(GroupVertices[Group],MATCH(Vertices[[#This Row],[Vertex]],GroupVertices[Vertex],0)),1,1,"")</f>
        <v>7</v>
      </c>
      <c r="BA159" s="48" t="s">
        <v>2830</v>
      </c>
      <c r="BB159" s="48" t="s">
        <v>2830</v>
      </c>
      <c r="BC159" s="48" t="s">
        <v>2834</v>
      </c>
      <c r="BD159" s="48" t="s">
        <v>2834</v>
      </c>
      <c r="BE159" s="48" t="s">
        <v>629</v>
      </c>
      <c r="BF159" s="48" t="s">
        <v>629</v>
      </c>
      <c r="BG159" s="120" t="s">
        <v>2916</v>
      </c>
      <c r="BH159" s="120" t="s">
        <v>2933</v>
      </c>
      <c r="BI159" s="120" t="s">
        <v>3009</v>
      </c>
      <c r="BJ159" s="120" t="s">
        <v>3026</v>
      </c>
      <c r="BK159" s="120">
        <v>3</v>
      </c>
      <c r="BL159" s="123">
        <v>3.7037037037037037</v>
      </c>
      <c r="BM159" s="120">
        <v>3</v>
      </c>
      <c r="BN159" s="123">
        <v>3.7037037037037037</v>
      </c>
      <c r="BO159" s="120">
        <v>0</v>
      </c>
      <c r="BP159" s="123">
        <v>0</v>
      </c>
      <c r="BQ159" s="120">
        <v>75</v>
      </c>
      <c r="BR159" s="123">
        <v>92.5925925925926</v>
      </c>
      <c r="BS159" s="120">
        <v>81</v>
      </c>
      <c r="BT159" s="2"/>
      <c r="BU159" s="3"/>
      <c r="BV159" s="3"/>
      <c r="BW159" s="3"/>
      <c r="BX159" s="3"/>
    </row>
    <row r="160" spans="1:76" ht="15">
      <c r="A160" s="64" t="s">
        <v>383</v>
      </c>
      <c r="B160" s="65"/>
      <c r="C160" s="65" t="s">
        <v>64</v>
      </c>
      <c r="D160" s="66">
        <v>246.1458953277643</v>
      </c>
      <c r="E160" s="68"/>
      <c r="F160" s="100" t="s">
        <v>1990</v>
      </c>
      <c r="G160" s="65"/>
      <c r="H160" s="69" t="s">
        <v>383</v>
      </c>
      <c r="I160" s="70"/>
      <c r="J160" s="70"/>
      <c r="K160" s="69" t="s">
        <v>2337</v>
      </c>
      <c r="L160" s="73">
        <v>1</v>
      </c>
      <c r="M160" s="74">
        <v>5970.81298828125</v>
      </c>
      <c r="N160" s="74">
        <v>3064.34765625</v>
      </c>
      <c r="O160" s="75"/>
      <c r="P160" s="76"/>
      <c r="Q160" s="76"/>
      <c r="R160" s="86"/>
      <c r="S160" s="48">
        <v>1</v>
      </c>
      <c r="T160" s="48">
        <v>0</v>
      </c>
      <c r="U160" s="49">
        <v>0</v>
      </c>
      <c r="V160" s="49">
        <v>0.090909</v>
      </c>
      <c r="W160" s="49">
        <v>0</v>
      </c>
      <c r="X160" s="49">
        <v>0.584058</v>
      </c>
      <c r="Y160" s="49">
        <v>0</v>
      </c>
      <c r="Z160" s="49">
        <v>0</v>
      </c>
      <c r="AA160" s="71">
        <v>160</v>
      </c>
      <c r="AB160" s="71"/>
      <c r="AC160" s="72"/>
      <c r="AD160" s="78" t="s">
        <v>1331</v>
      </c>
      <c r="AE160" s="78">
        <v>8510</v>
      </c>
      <c r="AF160" s="78">
        <v>86825</v>
      </c>
      <c r="AG160" s="78">
        <v>106231</v>
      </c>
      <c r="AH160" s="78">
        <v>554</v>
      </c>
      <c r="AI160" s="78"/>
      <c r="AJ160" s="78" t="s">
        <v>1500</v>
      </c>
      <c r="AK160" s="78" t="s">
        <v>1629</v>
      </c>
      <c r="AL160" s="83" t="s">
        <v>1744</v>
      </c>
      <c r="AM160" s="78"/>
      <c r="AN160" s="80">
        <v>39688.63642361111</v>
      </c>
      <c r="AO160" s="83" t="s">
        <v>1895</v>
      </c>
      <c r="AP160" s="78" t="b">
        <v>0</v>
      </c>
      <c r="AQ160" s="78" t="b">
        <v>0</v>
      </c>
      <c r="AR160" s="78" t="b">
        <v>1</v>
      </c>
      <c r="AS160" s="78" t="s">
        <v>1115</v>
      </c>
      <c r="AT160" s="78">
        <v>871</v>
      </c>
      <c r="AU160" s="83" t="s">
        <v>1913</v>
      </c>
      <c r="AV160" s="78" t="b">
        <v>0</v>
      </c>
      <c r="AW160" s="78" t="s">
        <v>2000</v>
      </c>
      <c r="AX160" s="83" t="s">
        <v>2158</v>
      </c>
      <c r="AY160" s="78" t="s">
        <v>65</v>
      </c>
      <c r="AZ160" s="78" t="str">
        <f>REPLACE(INDEX(GroupVertices[Group],MATCH(Vertices[[#This Row],[Vertex]],GroupVertices[Vertex],0)),1,1,"")</f>
        <v>7</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320</v>
      </c>
      <c r="B161" s="65"/>
      <c r="C161" s="65" t="s">
        <v>64</v>
      </c>
      <c r="D161" s="66">
        <v>162.0348899742211</v>
      </c>
      <c r="E161" s="68"/>
      <c r="F161" s="100" t="s">
        <v>757</v>
      </c>
      <c r="G161" s="65"/>
      <c r="H161" s="69" t="s">
        <v>320</v>
      </c>
      <c r="I161" s="70"/>
      <c r="J161" s="70"/>
      <c r="K161" s="69" t="s">
        <v>2338</v>
      </c>
      <c r="L161" s="73">
        <v>1</v>
      </c>
      <c r="M161" s="74">
        <v>4632.4150390625</v>
      </c>
      <c r="N161" s="74">
        <v>3840.842529296875</v>
      </c>
      <c r="O161" s="75"/>
      <c r="P161" s="76"/>
      <c r="Q161" s="76"/>
      <c r="R161" s="86"/>
      <c r="S161" s="48">
        <v>0</v>
      </c>
      <c r="T161" s="48">
        <v>1</v>
      </c>
      <c r="U161" s="49">
        <v>0</v>
      </c>
      <c r="V161" s="49">
        <v>0.090909</v>
      </c>
      <c r="W161" s="49">
        <v>0</v>
      </c>
      <c r="X161" s="49">
        <v>0.584058</v>
      </c>
      <c r="Y161" s="49">
        <v>0</v>
      </c>
      <c r="Z161" s="49">
        <v>0</v>
      </c>
      <c r="AA161" s="71">
        <v>161</v>
      </c>
      <c r="AB161" s="71"/>
      <c r="AC161" s="72"/>
      <c r="AD161" s="78" t="s">
        <v>1332</v>
      </c>
      <c r="AE161" s="78">
        <v>35</v>
      </c>
      <c r="AF161" s="78">
        <v>38</v>
      </c>
      <c r="AG161" s="78">
        <v>80</v>
      </c>
      <c r="AH161" s="78">
        <v>2</v>
      </c>
      <c r="AI161" s="78"/>
      <c r="AJ161" s="78" t="s">
        <v>1501</v>
      </c>
      <c r="AK161" s="78" t="s">
        <v>1630</v>
      </c>
      <c r="AL161" s="78"/>
      <c r="AM161" s="78"/>
      <c r="AN161" s="80">
        <v>43367.7637962963</v>
      </c>
      <c r="AO161" s="78"/>
      <c r="AP161" s="78" t="b">
        <v>1</v>
      </c>
      <c r="AQ161" s="78" t="b">
        <v>0</v>
      </c>
      <c r="AR161" s="78" t="b">
        <v>0</v>
      </c>
      <c r="AS161" s="78" t="s">
        <v>1115</v>
      </c>
      <c r="AT161" s="78">
        <v>1</v>
      </c>
      <c r="AU161" s="78"/>
      <c r="AV161" s="78" t="b">
        <v>0</v>
      </c>
      <c r="AW161" s="78" t="s">
        <v>2000</v>
      </c>
      <c r="AX161" s="83" t="s">
        <v>2159</v>
      </c>
      <c r="AY161" s="78" t="s">
        <v>66</v>
      </c>
      <c r="AZ161" s="78" t="str">
        <f>REPLACE(INDEX(GroupVertices[Group],MATCH(Vertices[[#This Row],[Vertex]],GroupVertices[Vertex],0)),1,1,"")</f>
        <v>7</v>
      </c>
      <c r="BA161" s="48"/>
      <c r="BB161" s="48"/>
      <c r="BC161" s="48"/>
      <c r="BD161" s="48"/>
      <c r="BE161" s="48"/>
      <c r="BF161" s="48"/>
      <c r="BG161" s="120" t="s">
        <v>2917</v>
      </c>
      <c r="BH161" s="120" t="s">
        <v>2917</v>
      </c>
      <c r="BI161" s="120" t="s">
        <v>3010</v>
      </c>
      <c r="BJ161" s="120" t="s">
        <v>3010</v>
      </c>
      <c r="BK161" s="120">
        <v>2</v>
      </c>
      <c r="BL161" s="123">
        <v>9.523809523809524</v>
      </c>
      <c r="BM161" s="120">
        <v>1</v>
      </c>
      <c r="BN161" s="123">
        <v>4.761904761904762</v>
      </c>
      <c r="BO161" s="120">
        <v>0</v>
      </c>
      <c r="BP161" s="123">
        <v>0</v>
      </c>
      <c r="BQ161" s="120">
        <v>18</v>
      </c>
      <c r="BR161" s="123">
        <v>85.71428571428571</v>
      </c>
      <c r="BS161" s="120">
        <v>21</v>
      </c>
      <c r="BT161" s="2"/>
      <c r="BU161" s="3"/>
      <c r="BV161" s="3"/>
      <c r="BW161" s="3"/>
      <c r="BX161" s="3"/>
    </row>
    <row r="162" spans="1:76" ht="15">
      <c r="A162" s="64" t="s">
        <v>321</v>
      </c>
      <c r="B162" s="65"/>
      <c r="C162" s="65" t="s">
        <v>64</v>
      </c>
      <c r="D162" s="66">
        <v>162.3363005848535</v>
      </c>
      <c r="E162" s="68"/>
      <c r="F162" s="100" t="s">
        <v>758</v>
      </c>
      <c r="G162" s="65"/>
      <c r="H162" s="69" t="s">
        <v>321</v>
      </c>
      <c r="I162" s="70"/>
      <c r="J162" s="70"/>
      <c r="K162" s="69" t="s">
        <v>2339</v>
      </c>
      <c r="L162" s="73">
        <v>1</v>
      </c>
      <c r="M162" s="74">
        <v>5200.3291015625</v>
      </c>
      <c r="N162" s="74">
        <v>4481.90478515625</v>
      </c>
      <c r="O162" s="75"/>
      <c r="P162" s="76"/>
      <c r="Q162" s="76"/>
      <c r="R162" s="86"/>
      <c r="S162" s="48">
        <v>0</v>
      </c>
      <c r="T162" s="48">
        <v>1</v>
      </c>
      <c r="U162" s="49">
        <v>0</v>
      </c>
      <c r="V162" s="49">
        <v>0.090909</v>
      </c>
      <c r="W162" s="49">
        <v>0</v>
      </c>
      <c r="X162" s="49">
        <v>0.584058</v>
      </c>
      <c r="Y162" s="49">
        <v>0</v>
      </c>
      <c r="Z162" s="49">
        <v>0</v>
      </c>
      <c r="AA162" s="71">
        <v>162</v>
      </c>
      <c r="AB162" s="71"/>
      <c r="AC162" s="72"/>
      <c r="AD162" s="78" t="s">
        <v>1333</v>
      </c>
      <c r="AE162" s="78">
        <v>613</v>
      </c>
      <c r="AF162" s="78">
        <v>349</v>
      </c>
      <c r="AG162" s="78">
        <v>22382</v>
      </c>
      <c r="AH162" s="78">
        <v>9974</v>
      </c>
      <c r="AI162" s="78"/>
      <c r="AJ162" s="78" t="s">
        <v>1502</v>
      </c>
      <c r="AK162" s="78" t="s">
        <v>1631</v>
      </c>
      <c r="AL162" s="78"/>
      <c r="AM162" s="78"/>
      <c r="AN162" s="80">
        <v>40506.62459490741</v>
      </c>
      <c r="AO162" s="83" t="s">
        <v>1896</v>
      </c>
      <c r="AP162" s="78" t="b">
        <v>1</v>
      </c>
      <c r="AQ162" s="78" t="b">
        <v>0</v>
      </c>
      <c r="AR162" s="78" t="b">
        <v>1</v>
      </c>
      <c r="AS162" s="78" t="s">
        <v>1115</v>
      </c>
      <c r="AT162" s="78">
        <v>5</v>
      </c>
      <c r="AU162" s="83" t="s">
        <v>1913</v>
      </c>
      <c r="AV162" s="78" t="b">
        <v>0</v>
      </c>
      <c r="AW162" s="78" t="s">
        <v>2000</v>
      </c>
      <c r="AX162" s="83" t="s">
        <v>2160</v>
      </c>
      <c r="AY162" s="78" t="s">
        <v>66</v>
      </c>
      <c r="AZ162" s="78" t="str">
        <f>REPLACE(INDEX(GroupVertices[Group],MATCH(Vertices[[#This Row],[Vertex]],GroupVertices[Vertex],0)),1,1,"")</f>
        <v>7</v>
      </c>
      <c r="BA162" s="48"/>
      <c r="BB162" s="48"/>
      <c r="BC162" s="48"/>
      <c r="BD162" s="48"/>
      <c r="BE162" s="48"/>
      <c r="BF162" s="48"/>
      <c r="BG162" s="120" t="s">
        <v>2917</v>
      </c>
      <c r="BH162" s="120" t="s">
        <v>2917</v>
      </c>
      <c r="BI162" s="120" t="s">
        <v>3010</v>
      </c>
      <c r="BJ162" s="120" t="s">
        <v>3010</v>
      </c>
      <c r="BK162" s="120">
        <v>2</v>
      </c>
      <c r="BL162" s="123">
        <v>9.523809523809524</v>
      </c>
      <c r="BM162" s="120">
        <v>1</v>
      </c>
      <c r="BN162" s="123">
        <v>4.761904761904762</v>
      </c>
      <c r="BO162" s="120">
        <v>0</v>
      </c>
      <c r="BP162" s="123">
        <v>0</v>
      </c>
      <c r="BQ162" s="120">
        <v>18</v>
      </c>
      <c r="BR162" s="123">
        <v>85.71428571428571</v>
      </c>
      <c r="BS162" s="120">
        <v>21</v>
      </c>
      <c r="BT162" s="2"/>
      <c r="BU162" s="3"/>
      <c r="BV162" s="3"/>
      <c r="BW162" s="3"/>
      <c r="BX162" s="3"/>
    </row>
    <row r="163" spans="1:76" ht="15">
      <c r="A163" s="64" t="s">
        <v>322</v>
      </c>
      <c r="B163" s="65"/>
      <c r="C163" s="65" t="s">
        <v>64</v>
      </c>
      <c r="D163" s="66">
        <v>162.18220319871025</v>
      </c>
      <c r="E163" s="68"/>
      <c r="F163" s="100" t="s">
        <v>759</v>
      </c>
      <c r="G163" s="65"/>
      <c r="H163" s="69" t="s">
        <v>322</v>
      </c>
      <c r="I163" s="70"/>
      <c r="J163" s="70"/>
      <c r="K163" s="69" t="s">
        <v>2340</v>
      </c>
      <c r="L163" s="73">
        <v>1</v>
      </c>
      <c r="M163" s="74">
        <v>2348.69287109375</v>
      </c>
      <c r="N163" s="74">
        <v>7495.04833984375</v>
      </c>
      <c r="O163" s="75"/>
      <c r="P163" s="76"/>
      <c r="Q163" s="76"/>
      <c r="R163" s="86"/>
      <c r="S163" s="48">
        <v>1</v>
      </c>
      <c r="T163" s="48">
        <v>1</v>
      </c>
      <c r="U163" s="49">
        <v>0</v>
      </c>
      <c r="V163" s="49">
        <v>0</v>
      </c>
      <c r="W163" s="49">
        <v>0</v>
      </c>
      <c r="X163" s="49">
        <v>0.999997</v>
      </c>
      <c r="Y163" s="49">
        <v>0</v>
      </c>
      <c r="Z163" s="49" t="s">
        <v>3310</v>
      </c>
      <c r="AA163" s="71">
        <v>163</v>
      </c>
      <c r="AB163" s="71"/>
      <c r="AC163" s="72"/>
      <c r="AD163" s="78" t="s">
        <v>1334</v>
      </c>
      <c r="AE163" s="78">
        <v>547</v>
      </c>
      <c r="AF163" s="78">
        <v>190</v>
      </c>
      <c r="AG163" s="78">
        <v>2352</v>
      </c>
      <c r="AH163" s="78">
        <v>74</v>
      </c>
      <c r="AI163" s="78"/>
      <c r="AJ163" s="78" t="s">
        <v>1503</v>
      </c>
      <c r="AK163" s="78" t="s">
        <v>1632</v>
      </c>
      <c r="AL163" s="78"/>
      <c r="AM163" s="78"/>
      <c r="AN163" s="80">
        <v>39769.82472222222</v>
      </c>
      <c r="AO163" s="78"/>
      <c r="AP163" s="78" t="b">
        <v>0</v>
      </c>
      <c r="AQ163" s="78" t="b">
        <v>0</v>
      </c>
      <c r="AR163" s="78" t="b">
        <v>1</v>
      </c>
      <c r="AS163" s="78" t="s">
        <v>1115</v>
      </c>
      <c r="AT163" s="78">
        <v>5</v>
      </c>
      <c r="AU163" s="83" t="s">
        <v>1925</v>
      </c>
      <c r="AV163" s="78" t="b">
        <v>0</v>
      </c>
      <c r="AW163" s="78" t="s">
        <v>2000</v>
      </c>
      <c r="AX163" s="83" t="s">
        <v>2161</v>
      </c>
      <c r="AY163" s="78" t="s">
        <v>66</v>
      </c>
      <c r="AZ163" s="78" t="str">
        <f>REPLACE(INDEX(GroupVertices[Group],MATCH(Vertices[[#This Row],[Vertex]],GroupVertices[Vertex],0)),1,1,"")</f>
        <v>1</v>
      </c>
      <c r="BA163" s="48" t="s">
        <v>559</v>
      </c>
      <c r="BB163" s="48" t="s">
        <v>559</v>
      </c>
      <c r="BC163" s="48" t="s">
        <v>601</v>
      </c>
      <c r="BD163" s="48" t="s">
        <v>601</v>
      </c>
      <c r="BE163" s="48"/>
      <c r="BF163" s="48"/>
      <c r="BG163" s="120" t="s">
        <v>2918</v>
      </c>
      <c r="BH163" s="120" t="s">
        <v>2918</v>
      </c>
      <c r="BI163" s="120" t="s">
        <v>3011</v>
      </c>
      <c r="BJ163" s="120" t="s">
        <v>3011</v>
      </c>
      <c r="BK163" s="120">
        <v>0</v>
      </c>
      <c r="BL163" s="123">
        <v>0</v>
      </c>
      <c r="BM163" s="120">
        <v>0</v>
      </c>
      <c r="BN163" s="123">
        <v>0</v>
      </c>
      <c r="BO163" s="120">
        <v>0</v>
      </c>
      <c r="BP163" s="123">
        <v>0</v>
      </c>
      <c r="BQ163" s="120">
        <v>11</v>
      </c>
      <c r="BR163" s="123">
        <v>100</v>
      </c>
      <c r="BS163" s="120">
        <v>11</v>
      </c>
      <c r="BT163" s="2"/>
      <c r="BU163" s="3"/>
      <c r="BV163" s="3"/>
      <c r="BW163" s="3"/>
      <c r="BX163" s="3"/>
    </row>
    <row r="164" spans="1:76" ht="15">
      <c r="A164" s="64" t="s">
        <v>323</v>
      </c>
      <c r="B164" s="65"/>
      <c r="C164" s="65" t="s">
        <v>64</v>
      </c>
      <c r="D164" s="66">
        <v>163.68441042211919</v>
      </c>
      <c r="E164" s="68"/>
      <c r="F164" s="100" t="s">
        <v>760</v>
      </c>
      <c r="G164" s="65"/>
      <c r="H164" s="69" t="s">
        <v>323</v>
      </c>
      <c r="I164" s="70"/>
      <c r="J164" s="70"/>
      <c r="K164" s="69" t="s">
        <v>2341</v>
      </c>
      <c r="L164" s="73">
        <v>1</v>
      </c>
      <c r="M164" s="74">
        <v>912.8391723632812</v>
      </c>
      <c r="N164" s="74">
        <v>7495.04833984375</v>
      </c>
      <c r="O164" s="75"/>
      <c r="P164" s="76"/>
      <c r="Q164" s="76"/>
      <c r="R164" s="86"/>
      <c r="S164" s="48">
        <v>1</v>
      </c>
      <c r="T164" s="48">
        <v>1</v>
      </c>
      <c r="U164" s="49">
        <v>0</v>
      </c>
      <c r="V164" s="49">
        <v>0</v>
      </c>
      <c r="W164" s="49">
        <v>0</v>
      </c>
      <c r="X164" s="49">
        <v>0.999997</v>
      </c>
      <c r="Y164" s="49">
        <v>0</v>
      </c>
      <c r="Z164" s="49" t="s">
        <v>3310</v>
      </c>
      <c r="AA164" s="71">
        <v>164</v>
      </c>
      <c r="AB164" s="71"/>
      <c r="AC164" s="72"/>
      <c r="AD164" s="78" t="s">
        <v>1335</v>
      </c>
      <c r="AE164" s="78">
        <v>1586</v>
      </c>
      <c r="AF164" s="78">
        <v>1740</v>
      </c>
      <c r="AG164" s="78">
        <v>2727</v>
      </c>
      <c r="AH164" s="78">
        <v>226</v>
      </c>
      <c r="AI164" s="78"/>
      <c r="AJ164" s="78" t="s">
        <v>1504</v>
      </c>
      <c r="AK164" s="78" t="s">
        <v>1633</v>
      </c>
      <c r="AL164" s="83" t="s">
        <v>1745</v>
      </c>
      <c r="AM164" s="78"/>
      <c r="AN164" s="80">
        <v>40652.64146990741</v>
      </c>
      <c r="AO164" s="78"/>
      <c r="AP164" s="78" t="b">
        <v>0</v>
      </c>
      <c r="AQ164" s="78" t="b">
        <v>0</v>
      </c>
      <c r="AR164" s="78" t="b">
        <v>0</v>
      </c>
      <c r="AS164" s="78" t="s">
        <v>1115</v>
      </c>
      <c r="AT164" s="78">
        <v>65</v>
      </c>
      <c r="AU164" s="83" t="s">
        <v>1913</v>
      </c>
      <c r="AV164" s="78" t="b">
        <v>0</v>
      </c>
      <c r="AW164" s="78" t="s">
        <v>2000</v>
      </c>
      <c r="AX164" s="83" t="s">
        <v>2162</v>
      </c>
      <c r="AY164" s="78" t="s">
        <v>66</v>
      </c>
      <c r="AZ164" s="78" t="str">
        <f>REPLACE(INDEX(GroupVertices[Group],MATCH(Vertices[[#This Row],[Vertex]],GroupVertices[Vertex],0)),1,1,"")</f>
        <v>1</v>
      </c>
      <c r="BA164" s="48" t="s">
        <v>554</v>
      </c>
      <c r="BB164" s="48" t="s">
        <v>554</v>
      </c>
      <c r="BC164" s="48" t="s">
        <v>598</v>
      </c>
      <c r="BD164" s="48" t="s">
        <v>598</v>
      </c>
      <c r="BE164" s="48"/>
      <c r="BF164" s="48"/>
      <c r="BG164" s="120" t="s">
        <v>1092</v>
      </c>
      <c r="BH164" s="120" t="s">
        <v>1092</v>
      </c>
      <c r="BI164" s="120" t="s">
        <v>1092</v>
      </c>
      <c r="BJ164" s="120" t="s">
        <v>1092</v>
      </c>
      <c r="BK164" s="120">
        <v>0</v>
      </c>
      <c r="BL164" s="123">
        <v>0</v>
      </c>
      <c r="BM164" s="120">
        <v>0</v>
      </c>
      <c r="BN164" s="123">
        <v>0</v>
      </c>
      <c r="BO164" s="120">
        <v>0</v>
      </c>
      <c r="BP164" s="123">
        <v>0</v>
      </c>
      <c r="BQ164" s="120">
        <v>0</v>
      </c>
      <c r="BR164" s="123">
        <v>0</v>
      </c>
      <c r="BS164" s="120">
        <v>0</v>
      </c>
      <c r="BT164" s="2"/>
      <c r="BU164" s="3"/>
      <c r="BV164" s="3"/>
      <c r="BW164" s="3"/>
      <c r="BX164" s="3"/>
    </row>
    <row r="165" spans="1:76" ht="15">
      <c r="A165" s="64" t="s">
        <v>324</v>
      </c>
      <c r="B165" s="65"/>
      <c r="C165" s="65" t="s">
        <v>64</v>
      </c>
      <c r="D165" s="66">
        <v>162.73172029269276</v>
      </c>
      <c r="E165" s="68"/>
      <c r="F165" s="100" t="s">
        <v>761</v>
      </c>
      <c r="G165" s="65"/>
      <c r="H165" s="69" t="s">
        <v>324</v>
      </c>
      <c r="I165" s="70"/>
      <c r="J165" s="70"/>
      <c r="K165" s="69" t="s">
        <v>2342</v>
      </c>
      <c r="L165" s="73">
        <v>1</v>
      </c>
      <c r="M165" s="74">
        <v>2348.69287109375</v>
      </c>
      <c r="N165" s="74">
        <v>8355.466796875</v>
      </c>
      <c r="O165" s="75"/>
      <c r="P165" s="76"/>
      <c r="Q165" s="76"/>
      <c r="R165" s="86"/>
      <c r="S165" s="48">
        <v>1</v>
      </c>
      <c r="T165" s="48">
        <v>1</v>
      </c>
      <c r="U165" s="49">
        <v>0</v>
      </c>
      <c r="V165" s="49">
        <v>0</v>
      </c>
      <c r="W165" s="49">
        <v>0</v>
      </c>
      <c r="X165" s="49">
        <v>0.999997</v>
      </c>
      <c r="Y165" s="49">
        <v>0</v>
      </c>
      <c r="Z165" s="49" t="s">
        <v>3310</v>
      </c>
      <c r="AA165" s="71">
        <v>165</v>
      </c>
      <c r="AB165" s="71"/>
      <c r="AC165" s="72"/>
      <c r="AD165" s="78" t="s">
        <v>1336</v>
      </c>
      <c r="AE165" s="78">
        <v>1094</v>
      </c>
      <c r="AF165" s="78">
        <v>757</v>
      </c>
      <c r="AG165" s="78">
        <v>16042</v>
      </c>
      <c r="AH165" s="78">
        <v>2</v>
      </c>
      <c r="AI165" s="78"/>
      <c r="AJ165" s="78" t="s">
        <v>1505</v>
      </c>
      <c r="AK165" s="78" t="s">
        <v>1634</v>
      </c>
      <c r="AL165" s="83" t="s">
        <v>1746</v>
      </c>
      <c r="AM165" s="78"/>
      <c r="AN165" s="80">
        <v>40483.32599537037</v>
      </c>
      <c r="AO165" s="78"/>
      <c r="AP165" s="78" t="b">
        <v>0</v>
      </c>
      <c r="AQ165" s="78" t="b">
        <v>0</v>
      </c>
      <c r="AR165" s="78" t="b">
        <v>0</v>
      </c>
      <c r="AS165" s="78" t="s">
        <v>1115</v>
      </c>
      <c r="AT165" s="78">
        <v>1</v>
      </c>
      <c r="AU165" s="83" t="s">
        <v>1923</v>
      </c>
      <c r="AV165" s="78" t="b">
        <v>0</v>
      </c>
      <c r="AW165" s="78" t="s">
        <v>2000</v>
      </c>
      <c r="AX165" s="83" t="s">
        <v>2163</v>
      </c>
      <c r="AY165" s="78" t="s">
        <v>66</v>
      </c>
      <c r="AZ165" s="78" t="str">
        <f>REPLACE(INDEX(GroupVertices[Group],MATCH(Vertices[[#This Row],[Vertex]],GroupVertices[Vertex],0)),1,1,"")</f>
        <v>1</v>
      </c>
      <c r="BA165" s="48" t="s">
        <v>560</v>
      </c>
      <c r="BB165" s="48" t="s">
        <v>560</v>
      </c>
      <c r="BC165" s="48" t="s">
        <v>602</v>
      </c>
      <c r="BD165" s="48" t="s">
        <v>602</v>
      </c>
      <c r="BE165" s="48"/>
      <c r="BF165" s="48"/>
      <c r="BG165" s="120" t="s">
        <v>2919</v>
      </c>
      <c r="BH165" s="120" t="s">
        <v>2919</v>
      </c>
      <c r="BI165" s="120" t="s">
        <v>3012</v>
      </c>
      <c r="BJ165" s="120" t="s">
        <v>3012</v>
      </c>
      <c r="BK165" s="120">
        <v>0</v>
      </c>
      <c r="BL165" s="123">
        <v>0</v>
      </c>
      <c r="BM165" s="120">
        <v>0</v>
      </c>
      <c r="BN165" s="123">
        <v>0</v>
      </c>
      <c r="BO165" s="120">
        <v>0</v>
      </c>
      <c r="BP165" s="123">
        <v>0</v>
      </c>
      <c r="BQ165" s="120">
        <v>6</v>
      </c>
      <c r="BR165" s="123">
        <v>100</v>
      </c>
      <c r="BS165" s="120">
        <v>6</v>
      </c>
      <c r="BT165" s="2"/>
      <c r="BU165" s="3"/>
      <c r="BV165" s="3"/>
      <c r="BW165" s="3"/>
      <c r="BX165" s="3"/>
    </row>
    <row r="166" spans="1:76" ht="15">
      <c r="A166" s="64" t="s">
        <v>325</v>
      </c>
      <c r="B166" s="65"/>
      <c r="C166" s="65" t="s">
        <v>64</v>
      </c>
      <c r="D166" s="66">
        <v>162.78890108377735</v>
      </c>
      <c r="E166" s="68"/>
      <c r="F166" s="100" t="s">
        <v>762</v>
      </c>
      <c r="G166" s="65"/>
      <c r="H166" s="69" t="s">
        <v>325</v>
      </c>
      <c r="I166" s="70"/>
      <c r="J166" s="70"/>
      <c r="K166" s="69" t="s">
        <v>2343</v>
      </c>
      <c r="L166" s="73">
        <v>1</v>
      </c>
      <c r="M166" s="74">
        <v>5402.8984375</v>
      </c>
      <c r="N166" s="74">
        <v>2423.287109375</v>
      </c>
      <c r="O166" s="75"/>
      <c r="P166" s="76"/>
      <c r="Q166" s="76"/>
      <c r="R166" s="86"/>
      <c r="S166" s="48">
        <v>0</v>
      </c>
      <c r="T166" s="48">
        <v>1</v>
      </c>
      <c r="U166" s="49">
        <v>0</v>
      </c>
      <c r="V166" s="49">
        <v>0.090909</v>
      </c>
      <c r="W166" s="49">
        <v>0</v>
      </c>
      <c r="X166" s="49">
        <v>0.584058</v>
      </c>
      <c r="Y166" s="49">
        <v>0</v>
      </c>
      <c r="Z166" s="49">
        <v>0</v>
      </c>
      <c r="AA166" s="71">
        <v>166</v>
      </c>
      <c r="AB166" s="71"/>
      <c r="AC166" s="72"/>
      <c r="AD166" s="78" t="s">
        <v>1337</v>
      </c>
      <c r="AE166" s="78">
        <v>308</v>
      </c>
      <c r="AF166" s="78">
        <v>816</v>
      </c>
      <c r="AG166" s="78">
        <v>25365</v>
      </c>
      <c r="AH166" s="78">
        <v>29785</v>
      </c>
      <c r="AI166" s="78"/>
      <c r="AJ166" s="78" t="s">
        <v>1506</v>
      </c>
      <c r="AK166" s="78"/>
      <c r="AL166" s="78"/>
      <c r="AM166" s="78"/>
      <c r="AN166" s="80">
        <v>40758.594814814816</v>
      </c>
      <c r="AO166" s="83" t="s">
        <v>1897</v>
      </c>
      <c r="AP166" s="78" t="b">
        <v>1</v>
      </c>
      <c r="AQ166" s="78" t="b">
        <v>0</v>
      </c>
      <c r="AR166" s="78" t="b">
        <v>1</v>
      </c>
      <c r="AS166" s="78" t="s">
        <v>1115</v>
      </c>
      <c r="AT166" s="78">
        <v>50</v>
      </c>
      <c r="AU166" s="83" t="s">
        <v>1913</v>
      </c>
      <c r="AV166" s="78" t="b">
        <v>0</v>
      </c>
      <c r="AW166" s="78" t="s">
        <v>2000</v>
      </c>
      <c r="AX166" s="83" t="s">
        <v>2164</v>
      </c>
      <c r="AY166" s="78" t="s">
        <v>66</v>
      </c>
      <c r="AZ166" s="78" t="str">
        <f>REPLACE(INDEX(GroupVertices[Group],MATCH(Vertices[[#This Row],[Vertex]],GroupVertices[Vertex],0)),1,1,"")</f>
        <v>7</v>
      </c>
      <c r="BA166" s="48"/>
      <c r="BB166" s="48"/>
      <c r="BC166" s="48"/>
      <c r="BD166" s="48"/>
      <c r="BE166" s="48"/>
      <c r="BF166" s="48"/>
      <c r="BG166" s="120" t="s">
        <v>2917</v>
      </c>
      <c r="BH166" s="120" t="s">
        <v>2917</v>
      </c>
      <c r="BI166" s="120" t="s">
        <v>3010</v>
      </c>
      <c r="BJ166" s="120" t="s">
        <v>3010</v>
      </c>
      <c r="BK166" s="120">
        <v>2</v>
      </c>
      <c r="BL166" s="123">
        <v>9.523809523809524</v>
      </c>
      <c r="BM166" s="120">
        <v>1</v>
      </c>
      <c r="BN166" s="123">
        <v>4.761904761904762</v>
      </c>
      <c r="BO166" s="120">
        <v>0</v>
      </c>
      <c r="BP166" s="123">
        <v>0</v>
      </c>
      <c r="BQ166" s="120">
        <v>18</v>
      </c>
      <c r="BR166" s="123">
        <v>85.71428571428571</v>
      </c>
      <c r="BS166" s="120">
        <v>21</v>
      </c>
      <c r="BT166" s="2"/>
      <c r="BU166" s="3"/>
      <c r="BV166" s="3"/>
      <c r="BW166" s="3"/>
      <c r="BX166" s="3"/>
    </row>
    <row r="167" spans="1:76" ht="15">
      <c r="A167" s="64" t="s">
        <v>326</v>
      </c>
      <c r="B167" s="65"/>
      <c r="C167" s="65" t="s">
        <v>64</v>
      </c>
      <c r="D167" s="66">
        <v>162.04651996562814</v>
      </c>
      <c r="E167" s="68"/>
      <c r="F167" s="100" t="s">
        <v>1991</v>
      </c>
      <c r="G167" s="65"/>
      <c r="H167" s="69" t="s">
        <v>326</v>
      </c>
      <c r="I167" s="70"/>
      <c r="J167" s="70"/>
      <c r="K167" s="69" t="s">
        <v>2344</v>
      </c>
      <c r="L167" s="73">
        <v>1</v>
      </c>
      <c r="M167" s="74">
        <v>1870.0750732421875</v>
      </c>
      <c r="N167" s="74">
        <v>8355.466796875</v>
      </c>
      <c r="O167" s="75"/>
      <c r="P167" s="76"/>
      <c r="Q167" s="76"/>
      <c r="R167" s="86"/>
      <c r="S167" s="48">
        <v>1</v>
      </c>
      <c r="T167" s="48">
        <v>1</v>
      </c>
      <c r="U167" s="49">
        <v>0</v>
      </c>
      <c r="V167" s="49">
        <v>0</v>
      </c>
      <c r="W167" s="49">
        <v>0</v>
      </c>
      <c r="X167" s="49">
        <v>0.999997</v>
      </c>
      <c r="Y167" s="49">
        <v>0</v>
      </c>
      <c r="Z167" s="49" t="s">
        <v>3310</v>
      </c>
      <c r="AA167" s="71">
        <v>167</v>
      </c>
      <c r="AB167" s="71"/>
      <c r="AC167" s="72"/>
      <c r="AD167" s="78" t="s">
        <v>1338</v>
      </c>
      <c r="AE167" s="78">
        <v>314</v>
      </c>
      <c r="AF167" s="78">
        <v>50</v>
      </c>
      <c r="AG167" s="78">
        <v>88</v>
      </c>
      <c r="AH167" s="78">
        <v>189</v>
      </c>
      <c r="AI167" s="78"/>
      <c r="AJ167" s="78" t="s">
        <v>1507</v>
      </c>
      <c r="AK167" s="78" t="s">
        <v>1635</v>
      </c>
      <c r="AL167" s="83" t="s">
        <v>1747</v>
      </c>
      <c r="AM167" s="78"/>
      <c r="AN167" s="80">
        <v>43104.24151620371</v>
      </c>
      <c r="AO167" s="83" t="s">
        <v>1898</v>
      </c>
      <c r="AP167" s="78" t="b">
        <v>0</v>
      </c>
      <c r="AQ167" s="78" t="b">
        <v>0</v>
      </c>
      <c r="AR167" s="78" t="b">
        <v>0</v>
      </c>
      <c r="AS167" s="78" t="s">
        <v>1115</v>
      </c>
      <c r="AT167" s="78">
        <v>0</v>
      </c>
      <c r="AU167" s="83" t="s">
        <v>1913</v>
      </c>
      <c r="AV167" s="78" t="b">
        <v>0</v>
      </c>
      <c r="AW167" s="78" t="s">
        <v>2000</v>
      </c>
      <c r="AX167" s="83" t="s">
        <v>2165</v>
      </c>
      <c r="AY167" s="78" t="s">
        <v>66</v>
      </c>
      <c r="AZ167" s="78" t="str">
        <f>REPLACE(INDEX(GroupVertices[Group],MATCH(Vertices[[#This Row],[Vertex]],GroupVertices[Vertex],0)),1,1,"")</f>
        <v>1</v>
      </c>
      <c r="BA167" s="48"/>
      <c r="BB167" s="48"/>
      <c r="BC167" s="48"/>
      <c r="BD167" s="48"/>
      <c r="BE167" s="48" t="s">
        <v>630</v>
      </c>
      <c r="BF167" s="48" t="s">
        <v>630</v>
      </c>
      <c r="BG167" s="120" t="s">
        <v>2920</v>
      </c>
      <c r="BH167" s="120" t="s">
        <v>2920</v>
      </c>
      <c r="BI167" s="120" t="s">
        <v>3013</v>
      </c>
      <c r="BJ167" s="120" t="s">
        <v>3013</v>
      </c>
      <c r="BK167" s="120">
        <v>1</v>
      </c>
      <c r="BL167" s="123">
        <v>4.166666666666667</v>
      </c>
      <c r="BM167" s="120">
        <v>0</v>
      </c>
      <c r="BN167" s="123">
        <v>0</v>
      </c>
      <c r="BO167" s="120">
        <v>0</v>
      </c>
      <c r="BP167" s="123">
        <v>0</v>
      </c>
      <c r="BQ167" s="120">
        <v>23</v>
      </c>
      <c r="BR167" s="123">
        <v>95.83333333333333</v>
      </c>
      <c r="BS167" s="120">
        <v>24</v>
      </c>
      <c r="BT167" s="2"/>
      <c r="BU167" s="3"/>
      <c r="BV167" s="3"/>
      <c r="BW167" s="3"/>
      <c r="BX167" s="3"/>
    </row>
    <row r="168" spans="1:76" ht="15">
      <c r="A168" s="64" t="s">
        <v>327</v>
      </c>
      <c r="B168" s="65"/>
      <c r="C168" s="65" t="s">
        <v>64</v>
      </c>
      <c r="D168" s="66">
        <v>165.98617955476192</v>
      </c>
      <c r="E168" s="68"/>
      <c r="F168" s="100" t="s">
        <v>763</v>
      </c>
      <c r="G168" s="65"/>
      <c r="H168" s="69" t="s">
        <v>327</v>
      </c>
      <c r="I168" s="70"/>
      <c r="J168" s="70"/>
      <c r="K168" s="69" t="s">
        <v>2345</v>
      </c>
      <c r="L168" s="73">
        <v>1</v>
      </c>
      <c r="M168" s="74">
        <v>434.22125244140625</v>
      </c>
      <c r="N168" s="74">
        <v>7495.04833984375</v>
      </c>
      <c r="O168" s="75"/>
      <c r="P168" s="76"/>
      <c r="Q168" s="76"/>
      <c r="R168" s="86"/>
      <c r="S168" s="48">
        <v>1</v>
      </c>
      <c r="T168" s="48">
        <v>1</v>
      </c>
      <c r="U168" s="49">
        <v>0</v>
      </c>
      <c r="V168" s="49">
        <v>0</v>
      </c>
      <c r="W168" s="49">
        <v>0</v>
      </c>
      <c r="X168" s="49">
        <v>0.999997</v>
      </c>
      <c r="Y168" s="49">
        <v>0</v>
      </c>
      <c r="Z168" s="49" t="s">
        <v>3310</v>
      </c>
      <c r="AA168" s="71">
        <v>168</v>
      </c>
      <c r="AB168" s="71"/>
      <c r="AC168" s="72"/>
      <c r="AD168" s="78" t="s">
        <v>1339</v>
      </c>
      <c r="AE168" s="78">
        <v>737</v>
      </c>
      <c r="AF168" s="78">
        <v>4115</v>
      </c>
      <c r="AG168" s="78">
        <v>25898</v>
      </c>
      <c r="AH168" s="78">
        <v>13</v>
      </c>
      <c r="AI168" s="78"/>
      <c r="AJ168" s="78" t="s">
        <v>1508</v>
      </c>
      <c r="AK168" s="78" t="s">
        <v>1144</v>
      </c>
      <c r="AL168" s="83" t="s">
        <v>1748</v>
      </c>
      <c r="AM168" s="78"/>
      <c r="AN168" s="80">
        <v>40535.393009259256</v>
      </c>
      <c r="AO168" s="83" t="s">
        <v>1899</v>
      </c>
      <c r="AP168" s="78" t="b">
        <v>0</v>
      </c>
      <c r="AQ168" s="78" t="b">
        <v>0</v>
      </c>
      <c r="AR168" s="78" t="b">
        <v>1</v>
      </c>
      <c r="AS168" s="78" t="s">
        <v>1115</v>
      </c>
      <c r="AT168" s="78">
        <v>58</v>
      </c>
      <c r="AU168" s="83" t="s">
        <v>1921</v>
      </c>
      <c r="AV168" s="78" t="b">
        <v>0</v>
      </c>
      <c r="AW168" s="78" t="s">
        <v>2000</v>
      </c>
      <c r="AX168" s="83" t="s">
        <v>2166</v>
      </c>
      <c r="AY168" s="78" t="s">
        <v>66</v>
      </c>
      <c r="AZ168" s="78" t="str">
        <f>REPLACE(INDEX(GroupVertices[Group],MATCH(Vertices[[#This Row],[Vertex]],GroupVertices[Vertex],0)),1,1,"")</f>
        <v>1</v>
      </c>
      <c r="BA168" s="48" t="s">
        <v>561</v>
      </c>
      <c r="BB168" s="48" t="s">
        <v>561</v>
      </c>
      <c r="BC168" s="48" t="s">
        <v>603</v>
      </c>
      <c r="BD168" s="48" t="s">
        <v>603</v>
      </c>
      <c r="BE168" s="48"/>
      <c r="BF168" s="48"/>
      <c r="BG168" s="120" t="s">
        <v>2921</v>
      </c>
      <c r="BH168" s="120" t="s">
        <v>2934</v>
      </c>
      <c r="BI168" s="120" t="s">
        <v>3014</v>
      </c>
      <c r="BJ168" s="120" t="s">
        <v>3027</v>
      </c>
      <c r="BK168" s="120">
        <v>0</v>
      </c>
      <c r="BL168" s="123">
        <v>0</v>
      </c>
      <c r="BM168" s="120">
        <v>3</v>
      </c>
      <c r="BN168" s="123">
        <v>5.357142857142857</v>
      </c>
      <c r="BO168" s="120">
        <v>0</v>
      </c>
      <c r="BP168" s="123">
        <v>0</v>
      </c>
      <c r="BQ168" s="120">
        <v>53</v>
      </c>
      <c r="BR168" s="123">
        <v>94.64285714285714</v>
      </c>
      <c r="BS168" s="120">
        <v>56</v>
      </c>
      <c r="BT168" s="2"/>
      <c r="BU168" s="3"/>
      <c r="BV168" s="3"/>
      <c r="BW168" s="3"/>
      <c r="BX168" s="3"/>
    </row>
    <row r="169" spans="1:76" ht="15">
      <c r="A169" s="64" t="s">
        <v>328</v>
      </c>
      <c r="B169" s="65"/>
      <c r="C169" s="65" t="s">
        <v>64</v>
      </c>
      <c r="D169" s="66">
        <v>162.35471473791463</v>
      </c>
      <c r="E169" s="68"/>
      <c r="F169" s="100" t="s">
        <v>764</v>
      </c>
      <c r="G169" s="65"/>
      <c r="H169" s="69" t="s">
        <v>328</v>
      </c>
      <c r="I169" s="70"/>
      <c r="J169" s="70"/>
      <c r="K169" s="69" t="s">
        <v>2346</v>
      </c>
      <c r="L169" s="73">
        <v>1</v>
      </c>
      <c r="M169" s="74">
        <v>4733.7001953125</v>
      </c>
      <c r="N169" s="74">
        <v>2811.534423828125</v>
      </c>
      <c r="O169" s="75"/>
      <c r="P169" s="76"/>
      <c r="Q169" s="76"/>
      <c r="R169" s="86"/>
      <c r="S169" s="48">
        <v>0</v>
      </c>
      <c r="T169" s="48">
        <v>1</v>
      </c>
      <c r="U169" s="49">
        <v>0</v>
      </c>
      <c r="V169" s="49">
        <v>0.090909</v>
      </c>
      <c r="W169" s="49">
        <v>0</v>
      </c>
      <c r="X169" s="49">
        <v>0.584058</v>
      </c>
      <c r="Y169" s="49">
        <v>0</v>
      </c>
      <c r="Z169" s="49">
        <v>0</v>
      </c>
      <c r="AA169" s="71">
        <v>169</v>
      </c>
      <c r="AB169" s="71"/>
      <c r="AC169" s="72"/>
      <c r="AD169" s="78" t="s">
        <v>1340</v>
      </c>
      <c r="AE169" s="78">
        <v>341</v>
      </c>
      <c r="AF169" s="78">
        <v>368</v>
      </c>
      <c r="AG169" s="78">
        <v>16170</v>
      </c>
      <c r="AH169" s="78">
        <v>49442</v>
      </c>
      <c r="AI169" s="78"/>
      <c r="AJ169" s="78" t="s">
        <v>1509</v>
      </c>
      <c r="AK169" s="78" t="s">
        <v>1636</v>
      </c>
      <c r="AL169" s="78"/>
      <c r="AM169" s="78"/>
      <c r="AN169" s="80">
        <v>39584.820023148146</v>
      </c>
      <c r="AO169" s="83" t="s">
        <v>1900</v>
      </c>
      <c r="AP169" s="78" t="b">
        <v>0</v>
      </c>
      <c r="AQ169" s="78" t="b">
        <v>0</v>
      </c>
      <c r="AR169" s="78" t="b">
        <v>1</v>
      </c>
      <c r="AS169" s="78" t="s">
        <v>1115</v>
      </c>
      <c r="AT169" s="78">
        <v>6</v>
      </c>
      <c r="AU169" s="83" t="s">
        <v>1918</v>
      </c>
      <c r="AV169" s="78" t="b">
        <v>0</v>
      </c>
      <c r="AW169" s="78" t="s">
        <v>2000</v>
      </c>
      <c r="AX169" s="83" t="s">
        <v>2167</v>
      </c>
      <c r="AY169" s="78" t="s">
        <v>66</v>
      </c>
      <c r="AZ169" s="78" t="str">
        <f>REPLACE(INDEX(GroupVertices[Group],MATCH(Vertices[[#This Row],[Vertex]],GroupVertices[Vertex],0)),1,1,"")</f>
        <v>7</v>
      </c>
      <c r="BA169" s="48"/>
      <c r="BB169" s="48"/>
      <c r="BC169" s="48"/>
      <c r="BD169" s="48"/>
      <c r="BE169" s="48"/>
      <c r="BF169" s="48"/>
      <c r="BG169" s="120" t="s">
        <v>2917</v>
      </c>
      <c r="BH169" s="120" t="s">
        <v>2917</v>
      </c>
      <c r="BI169" s="120" t="s">
        <v>3010</v>
      </c>
      <c r="BJ169" s="120" t="s">
        <v>3010</v>
      </c>
      <c r="BK169" s="120">
        <v>2</v>
      </c>
      <c r="BL169" s="123">
        <v>9.523809523809524</v>
      </c>
      <c r="BM169" s="120">
        <v>1</v>
      </c>
      <c r="BN169" s="123">
        <v>4.761904761904762</v>
      </c>
      <c r="BO169" s="120">
        <v>0</v>
      </c>
      <c r="BP169" s="123">
        <v>0</v>
      </c>
      <c r="BQ169" s="120">
        <v>18</v>
      </c>
      <c r="BR169" s="123">
        <v>85.71428571428571</v>
      </c>
      <c r="BS169" s="120">
        <v>21</v>
      </c>
      <c r="BT169" s="2"/>
      <c r="BU169" s="3"/>
      <c r="BV169" s="3"/>
      <c r="BW169" s="3"/>
      <c r="BX169" s="3"/>
    </row>
    <row r="170" spans="1:76" ht="15">
      <c r="A170" s="64" t="s">
        <v>384</v>
      </c>
      <c r="B170" s="65"/>
      <c r="C170" s="65" t="s">
        <v>64</v>
      </c>
      <c r="D170" s="66">
        <v>308.86934648376644</v>
      </c>
      <c r="E170" s="68"/>
      <c r="F170" s="100" t="s">
        <v>1992</v>
      </c>
      <c r="G170" s="65"/>
      <c r="H170" s="69" t="s">
        <v>384</v>
      </c>
      <c r="I170" s="70"/>
      <c r="J170" s="70"/>
      <c r="K170" s="69" t="s">
        <v>2347</v>
      </c>
      <c r="L170" s="73">
        <v>1</v>
      </c>
      <c r="M170" s="74">
        <v>2153.401123046875</v>
      </c>
      <c r="N170" s="74">
        <v>3025.8291015625</v>
      </c>
      <c r="O170" s="75"/>
      <c r="P170" s="76"/>
      <c r="Q170" s="76"/>
      <c r="R170" s="86"/>
      <c r="S170" s="48">
        <v>1</v>
      </c>
      <c r="T170" s="48">
        <v>0</v>
      </c>
      <c r="U170" s="49">
        <v>0</v>
      </c>
      <c r="V170" s="49">
        <v>0.027027</v>
      </c>
      <c r="W170" s="49">
        <v>0.029529</v>
      </c>
      <c r="X170" s="49">
        <v>0.395028</v>
      </c>
      <c r="Y170" s="49">
        <v>0</v>
      </c>
      <c r="Z170" s="49">
        <v>0</v>
      </c>
      <c r="AA170" s="71">
        <v>170</v>
      </c>
      <c r="AB170" s="71"/>
      <c r="AC170" s="72"/>
      <c r="AD170" s="78" t="s">
        <v>1341</v>
      </c>
      <c r="AE170" s="78">
        <v>5031</v>
      </c>
      <c r="AF170" s="78">
        <v>151544</v>
      </c>
      <c r="AG170" s="78">
        <v>93946</v>
      </c>
      <c r="AH170" s="78">
        <v>916</v>
      </c>
      <c r="AI170" s="78"/>
      <c r="AJ170" s="78" t="s">
        <v>1510</v>
      </c>
      <c r="AK170" s="78" t="s">
        <v>1637</v>
      </c>
      <c r="AL170" s="83" t="s">
        <v>1749</v>
      </c>
      <c r="AM170" s="78"/>
      <c r="AN170" s="80">
        <v>39497.20570601852</v>
      </c>
      <c r="AO170" s="83" t="s">
        <v>1901</v>
      </c>
      <c r="AP170" s="78" t="b">
        <v>0</v>
      </c>
      <c r="AQ170" s="78" t="b">
        <v>0</v>
      </c>
      <c r="AR170" s="78" t="b">
        <v>1</v>
      </c>
      <c r="AS170" s="78" t="s">
        <v>1115</v>
      </c>
      <c r="AT170" s="78">
        <v>2317</v>
      </c>
      <c r="AU170" s="83" t="s">
        <v>1913</v>
      </c>
      <c r="AV170" s="78" t="b">
        <v>1</v>
      </c>
      <c r="AW170" s="78" t="s">
        <v>2000</v>
      </c>
      <c r="AX170" s="83" t="s">
        <v>2168</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385</v>
      </c>
      <c r="B171" s="65"/>
      <c r="C171" s="65" t="s">
        <v>64</v>
      </c>
      <c r="D171" s="66">
        <v>162.75982610525975</v>
      </c>
      <c r="E171" s="68"/>
      <c r="F171" s="100" t="s">
        <v>1993</v>
      </c>
      <c r="G171" s="65"/>
      <c r="H171" s="69" t="s">
        <v>385</v>
      </c>
      <c r="I171" s="70"/>
      <c r="J171" s="70"/>
      <c r="K171" s="69" t="s">
        <v>2348</v>
      </c>
      <c r="L171" s="73">
        <v>1</v>
      </c>
      <c r="M171" s="74">
        <v>2583.44482421875</v>
      </c>
      <c r="N171" s="74">
        <v>2237.64111328125</v>
      </c>
      <c r="O171" s="75"/>
      <c r="P171" s="76"/>
      <c r="Q171" s="76"/>
      <c r="R171" s="86"/>
      <c r="S171" s="48">
        <v>1</v>
      </c>
      <c r="T171" s="48">
        <v>0</v>
      </c>
      <c r="U171" s="49">
        <v>0</v>
      </c>
      <c r="V171" s="49">
        <v>0.027027</v>
      </c>
      <c r="W171" s="49">
        <v>0.029529</v>
      </c>
      <c r="X171" s="49">
        <v>0.395028</v>
      </c>
      <c r="Y171" s="49">
        <v>0</v>
      </c>
      <c r="Z171" s="49">
        <v>0</v>
      </c>
      <c r="AA171" s="71">
        <v>171</v>
      </c>
      <c r="AB171" s="71"/>
      <c r="AC171" s="72"/>
      <c r="AD171" s="78" t="s">
        <v>1342</v>
      </c>
      <c r="AE171" s="78">
        <v>1025</v>
      </c>
      <c r="AF171" s="78">
        <v>786</v>
      </c>
      <c r="AG171" s="78">
        <v>1402</v>
      </c>
      <c r="AH171" s="78">
        <v>1310</v>
      </c>
      <c r="AI171" s="78"/>
      <c r="AJ171" s="78" t="s">
        <v>1511</v>
      </c>
      <c r="AK171" s="78" t="s">
        <v>1147</v>
      </c>
      <c r="AL171" s="78"/>
      <c r="AM171" s="78"/>
      <c r="AN171" s="80">
        <v>43138.52736111111</v>
      </c>
      <c r="AO171" s="83" t="s">
        <v>1902</v>
      </c>
      <c r="AP171" s="78" t="b">
        <v>1</v>
      </c>
      <c r="AQ171" s="78" t="b">
        <v>0</v>
      </c>
      <c r="AR171" s="78" t="b">
        <v>0</v>
      </c>
      <c r="AS171" s="78" t="s">
        <v>1115</v>
      </c>
      <c r="AT171" s="78">
        <v>20</v>
      </c>
      <c r="AU171" s="78"/>
      <c r="AV171" s="78" t="b">
        <v>0</v>
      </c>
      <c r="AW171" s="78" t="s">
        <v>2000</v>
      </c>
      <c r="AX171" s="83" t="s">
        <v>2169</v>
      </c>
      <c r="AY171" s="78" t="s">
        <v>65</v>
      </c>
      <c r="AZ171" s="78" t="str">
        <f>REPLACE(INDEX(GroupVertices[Group],MATCH(Vertices[[#This Row],[Vertex]],GroupVertices[Vertex],0)),1,1,"")</f>
        <v>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386</v>
      </c>
      <c r="B172" s="65"/>
      <c r="C172" s="65" t="s">
        <v>64</v>
      </c>
      <c r="D172" s="66">
        <v>162.11726908002095</v>
      </c>
      <c r="E172" s="68"/>
      <c r="F172" s="100" t="s">
        <v>1994</v>
      </c>
      <c r="G172" s="65"/>
      <c r="H172" s="69" t="s">
        <v>386</v>
      </c>
      <c r="I172" s="70"/>
      <c r="J172" s="70"/>
      <c r="K172" s="69" t="s">
        <v>2349</v>
      </c>
      <c r="L172" s="73">
        <v>1</v>
      </c>
      <c r="M172" s="74">
        <v>1647.5469970703125</v>
      </c>
      <c r="N172" s="74">
        <v>519.7169189453125</v>
      </c>
      <c r="O172" s="75"/>
      <c r="P172" s="76"/>
      <c r="Q172" s="76"/>
      <c r="R172" s="86"/>
      <c r="S172" s="48">
        <v>1</v>
      </c>
      <c r="T172" s="48">
        <v>0</v>
      </c>
      <c r="U172" s="49">
        <v>0</v>
      </c>
      <c r="V172" s="49">
        <v>0.027027</v>
      </c>
      <c r="W172" s="49">
        <v>0.029529</v>
      </c>
      <c r="X172" s="49">
        <v>0.395028</v>
      </c>
      <c r="Y172" s="49">
        <v>0</v>
      </c>
      <c r="Z172" s="49">
        <v>0</v>
      </c>
      <c r="AA172" s="71">
        <v>172</v>
      </c>
      <c r="AB172" s="71"/>
      <c r="AC172" s="72"/>
      <c r="AD172" s="78" t="s">
        <v>1343</v>
      </c>
      <c r="AE172" s="78">
        <v>163</v>
      </c>
      <c r="AF172" s="78">
        <v>123</v>
      </c>
      <c r="AG172" s="78">
        <v>77</v>
      </c>
      <c r="AH172" s="78">
        <v>101</v>
      </c>
      <c r="AI172" s="78"/>
      <c r="AJ172" s="78" t="s">
        <v>1512</v>
      </c>
      <c r="AK172" s="78" t="s">
        <v>1569</v>
      </c>
      <c r="AL172" s="83" t="s">
        <v>1750</v>
      </c>
      <c r="AM172" s="78"/>
      <c r="AN172" s="80">
        <v>42773.891689814816</v>
      </c>
      <c r="AO172" s="83" t="s">
        <v>1903</v>
      </c>
      <c r="AP172" s="78" t="b">
        <v>1</v>
      </c>
      <c r="AQ172" s="78" t="b">
        <v>0</v>
      </c>
      <c r="AR172" s="78" t="b">
        <v>0</v>
      </c>
      <c r="AS172" s="78" t="s">
        <v>1115</v>
      </c>
      <c r="AT172" s="78">
        <v>2</v>
      </c>
      <c r="AU172" s="78"/>
      <c r="AV172" s="78" t="b">
        <v>0</v>
      </c>
      <c r="AW172" s="78" t="s">
        <v>2000</v>
      </c>
      <c r="AX172" s="83" t="s">
        <v>2170</v>
      </c>
      <c r="AY172" s="78" t="s">
        <v>65</v>
      </c>
      <c r="AZ172" s="78" t="str">
        <f>REPLACE(INDEX(GroupVertices[Group],MATCH(Vertices[[#This Row],[Vertex]],GroupVertices[Vertex],0)),1,1,"")</f>
        <v>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331</v>
      </c>
      <c r="B173" s="65"/>
      <c r="C173" s="65" t="s">
        <v>64</v>
      </c>
      <c r="D173" s="66">
        <v>210.28578599011635</v>
      </c>
      <c r="E173" s="68"/>
      <c r="F173" s="100" t="s">
        <v>767</v>
      </c>
      <c r="G173" s="65"/>
      <c r="H173" s="69" t="s">
        <v>331</v>
      </c>
      <c r="I173" s="70"/>
      <c r="J173" s="70"/>
      <c r="K173" s="69" t="s">
        <v>2350</v>
      </c>
      <c r="L173" s="73">
        <v>1</v>
      </c>
      <c r="M173" s="74">
        <v>2426.267578125</v>
      </c>
      <c r="N173" s="74">
        <v>2699.519775390625</v>
      </c>
      <c r="O173" s="75"/>
      <c r="P173" s="76"/>
      <c r="Q173" s="76"/>
      <c r="R173" s="86"/>
      <c r="S173" s="48">
        <v>2</v>
      </c>
      <c r="T173" s="48">
        <v>1</v>
      </c>
      <c r="U173" s="49">
        <v>0</v>
      </c>
      <c r="V173" s="49">
        <v>0.027027</v>
      </c>
      <c r="W173" s="49">
        <v>0.035773</v>
      </c>
      <c r="X173" s="49">
        <v>0.687004</v>
      </c>
      <c r="Y173" s="49">
        <v>0</v>
      </c>
      <c r="Z173" s="49">
        <v>0</v>
      </c>
      <c r="AA173" s="71">
        <v>173</v>
      </c>
      <c r="AB173" s="71"/>
      <c r="AC173" s="72"/>
      <c r="AD173" s="78" t="s">
        <v>1344</v>
      </c>
      <c r="AE173" s="78">
        <v>3122</v>
      </c>
      <c r="AF173" s="78">
        <v>49824</v>
      </c>
      <c r="AG173" s="78">
        <v>50234</v>
      </c>
      <c r="AH173" s="78">
        <v>107</v>
      </c>
      <c r="AI173" s="78"/>
      <c r="AJ173" s="78" t="s">
        <v>1513</v>
      </c>
      <c r="AK173" s="78" t="s">
        <v>1619</v>
      </c>
      <c r="AL173" s="83" t="s">
        <v>1751</v>
      </c>
      <c r="AM173" s="78"/>
      <c r="AN173" s="80">
        <v>39550.83599537037</v>
      </c>
      <c r="AO173" s="83" t="s">
        <v>1904</v>
      </c>
      <c r="AP173" s="78" t="b">
        <v>0</v>
      </c>
      <c r="AQ173" s="78" t="b">
        <v>0</v>
      </c>
      <c r="AR173" s="78" t="b">
        <v>0</v>
      </c>
      <c r="AS173" s="78" t="s">
        <v>1115</v>
      </c>
      <c r="AT173" s="78">
        <v>763</v>
      </c>
      <c r="AU173" s="83" t="s">
        <v>1915</v>
      </c>
      <c r="AV173" s="78" t="b">
        <v>1</v>
      </c>
      <c r="AW173" s="78" t="s">
        <v>2000</v>
      </c>
      <c r="AX173" s="83" t="s">
        <v>2171</v>
      </c>
      <c r="AY173" s="78" t="s">
        <v>66</v>
      </c>
      <c r="AZ173" s="78" t="str">
        <f>REPLACE(INDEX(GroupVertices[Group],MATCH(Vertices[[#This Row],[Vertex]],GroupVertices[Vertex],0)),1,1,"")</f>
        <v>2</v>
      </c>
      <c r="BA173" s="48" t="s">
        <v>535</v>
      </c>
      <c r="BB173" s="48" t="s">
        <v>535</v>
      </c>
      <c r="BC173" s="48" t="s">
        <v>582</v>
      </c>
      <c r="BD173" s="48" t="s">
        <v>582</v>
      </c>
      <c r="BE173" s="48"/>
      <c r="BF173" s="48"/>
      <c r="BG173" s="120" t="s">
        <v>2882</v>
      </c>
      <c r="BH173" s="120" t="s">
        <v>2882</v>
      </c>
      <c r="BI173" s="120" t="s">
        <v>2975</v>
      </c>
      <c r="BJ173" s="120" t="s">
        <v>2975</v>
      </c>
      <c r="BK173" s="120">
        <v>0</v>
      </c>
      <c r="BL173" s="123">
        <v>0</v>
      </c>
      <c r="BM173" s="120">
        <v>1</v>
      </c>
      <c r="BN173" s="123">
        <v>8.333333333333334</v>
      </c>
      <c r="BO173" s="120">
        <v>0</v>
      </c>
      <c r="BP173" s="123">
        <v>0</v>
      </c>
      <c r="BQ173" s="120">
        <v>11</v>
      </c>
      <c r="BR173" s="123">
        <v>91.66666666666667</v>
      </c>
      <c r="BS173" s="120">
        <v>12</v>
      </c>
      <c r="BT173" s="2"/>
      <c r="BU173" s="3"/>
      <c r="BV173" s="3"/>
      <c r="BW173" s="3"/>
      <c r="BX173" s="3"/>
    </row>
    <row r="174" spans="1:76" ht="15">
      <c r="A174" s="64" t="s">
        <v>387</v>
      </c>
      <c r="B174" s="65"/>
      <c r="C174" s="65" t="s">
        <v>64</v>
      </c>
      <c r="D174" s="66">
        <v>169.82310755313355</v>
      </c>
      <c r="E174" s="68"/>
      <c r="F174" s="100" t="s">
        <v>1995</v>
      </c>
      <c r="G174" s="65"/>
      <c r="H174" s="69" t="s">
        <v>387</v>
      </c>
      <c r="I174" s="70"/>
      <c r="J174" s="70"/>
      <c r="K174" s="69" t="s">
        <v>2351</v>
      </c>
      <c r="L174" s="73">
        <v>1</v>
      </c>
      <c r="M174" s="74">
        <v>2437.421630859375</v>
      </c>
      <c r="N174" s="74">
        <v>1772.649169921875</v>
      </c>
      <c r="O174" s="75"/>
      <c r="P174" s="76"/>
      <c r="Q174" s="76"/>
      <c r="R174" s="86"/>
      <c r="S174" s="48">
        <v>1</v>
      </c>
      <c r="T174" s="48">
        <v>0</v>
      </c>
      <c r="U174" s="49">
        <v>0</v>
      </c>
      <c r="V174" s="49">
        <v>0.027027</v>
      </c>
      <c r="W174" s="49">
        <v>0.029529</v>
      </c>
      <c r="X174" s="49">
        <v>0.395028</v>
      </c>
      <c r="Y174" s="49">
        <v>0</v>
      </c>
      <c r="Z174" s="49">
        <v>0</v>
      </c>
      <c r="AA174" s="71">
        <v>174</v>
      </c>
      <c r="AB174" s="71"/>
      <c r="AC174" s="72"/>
      <c r="AD174" s="78" t="s">
        <v>1345</v>
      </c>
      <c r="AE174" s="78">
        <v>310</v>
      </c>
      <c r="AF174" s="78">
        <v>8074</v>
      </c>
      <c r="AG174" s="78">
        <v>9053</v>
      </c>
      <c r="AH174" s="78">
        <v>498</v>
      </c>
      <c r="AI174" s="78"/>
      <c r="AJ174" s="78" t="s">
        <v>1514</v>
      </c>
      <c r="AK174" s="78" t="s">
        <v>1617</v>
      </c>
      <c r="AL174" s="83" t="s">
        <v>1752</v>
      </c>
      <c r="AM174" s="78"/>
      <c r="AN174" s="80">
        <v>40716.75607638889</v>
      </c>
      <c r="AO174" s="78"/>
      <c r="AP174" s="78" t="b">
        <v>0</v>
      </c>
      <c r="AQ174" s="78" t="b">
        <v>0</v>
      </c>
      <c r="AR174" s="78" t="b">
        <v>1</v>
      </c>
      <c r="AS174" s="78" t="s">
        <v>1115</v>
      </c>
      <c r="AT174" s="78">
        <v>393</v>
      </c>
      <c r="AU174" s="83" t="s">
        <v>1921</v>
      </c>
      <c r="AV174" s="78" t="b">
        <v>0</v>
      </c>
      <c r="AW174" s="78" t="s">
        <v>2000</v>
      </c>
      <c r="AX174" s="83" t="s">
        <v>2172</v>
      </c>
      <c r="AY174" s="78" t="s">
        <v>65</v>
      </c>
      <c r="AZ174" s="78" t="str">
        <f>REPLACE(INDEX(GroupVertices[Group],MATCH(Vertices[[#This Row],[Vertex]],GroupVertices[Vertex],0)),1,1,"")</f>
        <v>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333</v>
      </c>
      <c r="B175" s="65"/>
      <c r="C175" s="65" t="s">
        <v>64</v>
      </c>
      <c r="D175" s="66">
        <v>162.43030968206037</v>
      </c>
      <c r="E175" s="68"/>
      <c r="F175" s="100" t="s">
        <v>769</v>
      </c>
      <c r="G175" s="65"/>
      <c r="H175" s="69" t="s">
        <v>333</v>
      </c>
      <c r="I175" s="70"/>
      <c r="J175" s="70"/>
      <c r="K175" s="69" t="s">
        <v>2352</v>
      </c>
      <c r="L175" s="73">
        <v>1</v>
      </c>
      <c r="M175" s="74">
        <v>2827.31103515625</v>
      </c>
      <c r="N175" s="74">
        <v>8355.466796875</v>
      </c>
      <c r="O175" s="75"/>
      <c r="P175" s="76"/>
      <c r="Q175" s="76"/>
      <c r="R175" s="86"/>
      <c r="S175" s="48">
        <v>1</v>
      </c>
      <c r="T175" s="48">
        <v>1</v>
      </c>
      <c r="U175" s="49">
        <v>0</v>
      </c>
      <c r="V175" s="49">
        <v>0</v>
      </c>
      <c r="W175" s="49">
        <v>0</v>
      </c>
      <c r="X175" s="49">
        <v>0.999997</v>
      </c>
      <c r="Y175" s="49">
        <v>0</v>
      </c>
      <c r="Z175" s="49" t="s">
        <v>3310</v>
      </c>
      <c r="AA175" s="71">
        <v>175</v>
      </c>
      <c r="AB175" s="71"/>
      <c r="AC175" s="72"/>
      <c r="AD175" s="78" t="s">
        <v>1346</v>
      </c>
      <c r="AE175" s="78">
        <v>434</v>
      </c>
      <c r="AF175" s="78">
        <v>446</v>
      </c>
      <c r="AG175" s="78">
        <v>2255</v>
      </c>
      <c r="AH175" s="78">
        <v>779</v>
      </c>
      <c r="AI175" s="78"/>
      <c r="AJ175" s="78" t="s">
        <v>1515</v>
      </c>
      <c r="AK175" s="78" t="s">
        <v>1534</v>
      </c>
      <c r="AL175" s="83" t="s">
        <v>1753</v>
      </c>
      <c r="AM175" s="78"/>
      <c r="AN175" s="80">
        <v>41598.83456018518</v>
      </c>
      <c r="AO175" s="83" t="s">
        <v>1905</v>
      </c>
      <c r="AP175" s="78" t="b">
        <v>0</v>
      </c>
      <c r="AQ175" s="78" t="b">
        <v>0</v>
      </c>
      <c r="AR175" s="78" t="b">
        <v>1</v>
      </c>
      <c r="AS175" s="78" t="s">
        <v>1115</v>
      </c>
      <c r="AT175" s="78">
        <v>21</v>
      </c>
      <c r="AU175" s="83" t="s">
        <v>1913</v>
      </c>
      <c r="AV175" s="78" t="b">
        <v>0</v>
      </c>
      <c r="AW175" s="78" t="s">
        <v>2000</v>
      </c>
      <c r="AX175" s="83" t="s">
        <v>2173</v>
      </c>
      <c r="AY175" s="78" t="s">
        <v>66</v>
      </c>
      <c r="AZ175" s="78" t="str">
        <f>REPLACE(INDEX(GroupVertices[Group],MATCH(Vertices[[#This Row],[Vertex]],GroupVertices[Vertex],0)),1,1,"")</f>
        <v>1</v>
      </c>
      <c r="BA175" s="48"/>
      <c r="BB175" s="48"/>
      <c r="BC175" s="48"/>
      <c r="BD175" s="48"/>
      <c r="BE175" s="48" t="s">
        <v>2839</v>
      </c>
      <c r="BF175" s="48" t="s">
        <v>2843</v>
      </c>
      <c r="BG175" s="120" t="s">
        <v>2922</v>
      </c>
      <c r="BH175" s="120" t="s">
        <v>2935</v>
      </c>
      <c r="BI175" s="120" t="s">
        <v>3015</v>
      </c>
      <c r="BJ175" s="120" t="s">
        <v>3028</v>
      </c>
      <c r="BK175" s="120">
        <v>1</v>
      </c>
      <c r="BL175" s="123">
        <v>1</v>
      </c>
      <c r="BM175" s="120">
        <v>1</v>
      </c>
      <c r="BN175" s="123">
        <v>1</v>
      </c>
      <c r="BO175" s="120">
        <v>0</v>
      </c>
      <c r="BP175" s="123">
        <v>0</v>
      </c>
      <c r="BQ175" s="120">
        <v>98</v>
      </c>
      <c r="BR175" s="123">
        <v>98</v>
      </c>
      <c r="BS175" s="120">
        <v>100</v>
      </c>
      <c r="BT175" s="2"/>
      <c r="BU175" s="3"/>
      <c r="BV175" s="3"/>
      <c r="BW175" s="3"/>
      <c r="BX175" s="3"/>
    </row>
    <row r="176" spans="1:76" ht="15">
      <c r="A176" s="64" t="s">
        <v>334</v>
      </c>
      <c r="B176" s="65"/>
      <c r="C176" s="65" t="s">
        <v>64</v>
      </c>
      <c r="D176" s="66">
        <v>162.02616748066583</v>
      </c>
      <c r="E176" s="68"/>
      <c r="F176" s="100" t="s">
        <v>770</v>
      </c>
      <c r="G176" s="65"/>
      <c r="H176" s="69" t="s">
        <v>334</v>
      </c>
      <c r="I176" s="70"/>
      <c r="J176" s="70"/>
      <c r="K176" s="69" t="s">
        <v>2353</v>
      </c>
      <c r="L176" s="73">
        <v>1358.9174452169339</v>
      </c>
      <c r="M176" s="74">
        <v>2477.486083984375</v>
      </c>
      <c r="N176" s="74">
        <v>1107.7103271484375</v>
      </c>
      <c r="O176" s="75"/>
      <c r="P176" s="76"/>
      <c r="Q176" s="76"/>
      <c r="R176" s="86"/>
      <c r="S176" s="48">
        <v>0</v>
      </c>
      <c r="T176" s="48">
        <v>2</v>
      </c>
      <c r="U176" s="49">
        <v>34</v>
      </c>
      <c r="V176" s="49">
        <v>0.028571</v>
      </c>
      <c r="W176" s="49">
        <v>0.030457</v>
      </c>
      <c r="X176" s="49">
        <v>0.818047</v>
      </c>
      <c r="Y176" s="49">
        <v>0</v>
      </c>
      <c r="Z176" s="49">
        <v>0</v>
      </c>
      <c r="AA176" s="71">
        <v>176</v>
      </c>
      <c r="AB176" s="71"/>
      <c r="AC176" s="72"/>
      <c r="AD176" s="78" t="s">
        <v>1347</v>
      </c>
      <c r="AE176" s="78">
        <v>132</v>
      </c>
      <c r="AF176" s="78">
        <v>29</v>
      </c>
      <c r="AG176" s="78">
        <v>98</v>
      </c>
      <c r="AH176" s="78">
        <v>154</v>
      </c>
      <c r="AI176" s="78"/>
      <c r="AJ176" s="78" t="s">
        <v>1516</v>
      </c>
      <c r="AK176" s="78" t="s">
        <v>1638</v>
      </c>
      <c r="AL176" s="78"/>
      <c r="AM176" s="78"/>
      <c r="AN176" s="80">
        <v>43486.785</v>
      </c>
      <c r="AO176" s="83" t="s">
        <v>1906</v>
      </c>
      <c r="AP176" s="78" t="b">
        <v>0</v>
      </c>
      <c r="AQ176" s="78" t="b">
        <v>0</v>
      </c>
      <c r="AR176" s="78" t="b">
        <v>0</v>
      </c>
      <c r="AS176" s="78" t="s">
        <v>1115</v>
      </c>
      <c r="AT176" s="78">
        <v>0</v>
      </c>
      <c r="AU176" s="83" t="s">
        <v>1913</v>
      </c>
      <c r="AV176" s="78" t="b">
        <v>0</v>
      </c>
      <c r="AW176" s="78" t="s">
        <v>2000</v>
      </c>
      <c r="AX176" s="83" t="s">
        <v>2174</v>
      </c>
      <c r="AY176" s="78" t="s">
        <v>66</v>
      </c>
      <c r="AZ176" s="78" t="str">
        <f>REPLACE(INDEX(GroupVertices[Group],MATCH(Vertices[[#This Row],[Vertex]],GroupVertices[Vertex],0)),1,1,"")</f>
        <v>2</v>
      </c>
      <c r="BA176" s="48"/>
      <c r="BB176" s="48"/>
      <c r="BC176" s="48"/>
      <c r="BD176" s="48"/>
      <c r="BE176" s="48"/>
      <c r="BF176" s="48"/>
      <c r="BG176" s="120" t="s">
        <v>2923</v>
      </c>
      <c r="BH176" s="120" t="s">
        <v>2923</v>
      </c>
      <c r="BI176" s="120" t="s">
        <v>3016</v>
      </c>
      <c r="BJ176" s="120" t="s">
        <v>3016</v>
      </c>
      <c r="BK176" s="120">
        <v>2</v>
      </c>
      <c r="BL176" s="123">
        <v>9.090909090909092</v>
      </c>
      <c r="BM176" s="120">
        <v>0</v>
      </c>
      <c r="BN176" s="123">
        <v>0</v>
      </c>
      <c r="BO176" s="120">
        <v>0</v>
      </c>
      <c r="BP176" s="123">
        <v>0</v>
      </c>
      <c r="BQ176" s="120">
        <v>20</v>
      </c>
      <c r="BR176" s="123">
        <v>90.9090909090909</v>
      </c>
      <c r="BS176" s="120">
        <v>22</v>
      </c>
      <c r="BT176" s="2"/>
      <c r="BU176" s="3"/>
      <c r="BV176" s="3"/>
      <c r="BW176" s="3"/>
      <c r="BX176" s="3"/>
    </row>
    <row r="177" spans="1:76" ht="15">
      <c r="A177" s="64" t="s">
        <v>388</v>
      </c>
      <c r="B177" s="65"/>
      <c r="C177" s="65" t="s">
        <v>64</v>
      </c>
      <c r="D177" s="66">
        <v>201.94611298532027</v>
      </c>
      <c r="E177" s="68"/>
      <c r="F177" s="100" t="s">
        <v>1996</v>
      </c>
      <c r="G177" s="65"/>
      <c r="H177" s="69" t="s">
        <v>388</v>
      </c>
      <c r="I177" s="70"/>
      <c r="J177" s="70"/>
      <c r="K177" s="69" t="s">
        <v>2354</v>
      </c>
      <c r="L177" s="73">
        <v>1</v>
      </c>
      <c r="M177" s="74">
        <v>3066.619873046875</v>
      </c>
      <c r="N177" s="74">
        <v>352.9058837890625</v>
      </c>
      <c r="O177" s="75"/>
      <c r="P177" s="76"/>
      <c r="Q177" s="76"/>
      <c r="R177" s="86"/>
      <c r="S177" s="48">
        <v>1</v>
      </c>
      <c r="T177" s="48">
        <v>0</v>
      </c>
      <c r="U177" s="49">
        <v>0</v>
      </c>
      <c r="V177" s="49">
        <v>0.019231</v>
      </c>
      <c r="W177" s="49">
        <v>0.005316</v>
      </c>
      <c r="X177" s="49">
        <v>0.49767</v>
      </c>
      <c r="Y177" s="49">
        <v>0</v>
      </c>
      <c r="Z177" s="49">
        <v>0</v>
      </c>
      <c r="AA177" s="71">
        <v>177</v>
      </c>
      <c r="AB177" s="71"/>
      <c r="AC177" s="72"/>
      <c r="AD177" s="78" t="s">
        <v>1348</v>
      </c>
      <c r="AE177" s="78">
        <v>2015</v>
      </c>
      <c r="AF177" s="78">
        <v>41219</v>
      </c>
      <c r="AG177" s="78">
        <v>18693</v>
      </c>
      <c r="AH177" s="78">
        <v>692</v>
      </c>
      <c r="AI177" s="78"/>
      <c r="AJ177" s="78" t="s">
        <v>1517</v>
      </c>
      <c r="AK177" s="78" t="s">
        <v>1639</v>
      </c>
      <c r="AL177" s="83" t="s">
        <v>1754</v>
      </c>
      <c r="AM177" s="78"/>
      <c r="AN177" s="80">
        <v>39073.17663194444</v>
      </c>
      <c r="AO177" s="83" t="s">
        <v>1907</v>
      </c>
      <c r="AP177" s="78" t="b">
        <v>0</v>
      </c>
      <c r="AQ177" s="78" t="b">
        <v>0</v>
      </c>
      <c r="AR177" s="78" t="b">
        <v>1</v>
      </c>
      <c r="AS177" s="78" t="s">
        <v>1115</v>
      </c>
      <c r="AT177" s="78">
        <v>1096</v>
      </c>
      <c r="AU177" s="83" t="s">
        <v>1913</v>
      </c>
      <c r="AV177" s="78" t="b">
        <v>0</v>
      </c>
      <c r="AW177" s="78" t="s">
        <v>2000</v>
      </c>
      <c r="AX177" s="83" t="s">
        <v>2175</v>
      </c>
      <c r="AY177" s="78" t="s">
        <v>65</v>
      </c>
      <c r="AZ177" s="78" t="str">
        <f>REPLACE(INDEX(GroupVertices[Group],MATCH(Vertices[[#This Row],[Vertex]],GroupVertices[Vertex],0)),1,1,"")</f>
        <v>2</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335</v>
      </c>
      <c r="B178" s="65"/>
      <c r="C178" s="65" t="s">
        <v>64</v>
      </c>
      <c r="D178" s="66">
        <v>162.01938331901172</v>
      </c>
      <c r="E178" s="68"/>
      <c r="F178" s="100" t="s">
        <v>710</v>
      </c>
      <c r="G178" s="65"/>
      <c r="H178" s="69" t="s">
        <v>335</v>
      </c>
      <c r="I178" s="70"/>
      <c r="J178" s="70"/>
      <c r="K178" s="69" t="s">
        <v>2355</v>
      </c>
      <c r="L178" s="73">
        <v>1</v>
      </c>
      <c r="M178" s="74">
        <v>8017.3916015625</v>
      </c>
      <c r="N178" s="74">
        <v>614.6444091796875</v>
      </c>
      <c r="O178" s="75"/>
      <c r="P178" s="76"/>
      <c r="Q178" s="76"/>
      <c r="R178" s="86"/>
      <c r="S178" s="48">
        <v>0</v>
      </c>
      <c r="T178" s="48">
        <v>1</v>
      </c>
      <c r="U178" s="49">
        <v>0</v>
      </c>
      <c r="V178" s="49">
        <v>1</v>
      </c>
      <c r="W178" s="49">
        <v>0</v>
      </c>
      <c r="X178" s="49">
        <v>0.999997</v>
      </c>
      <c r="Y178" s="49">
        <v>0</v>
      </c>
      <c r="Z178" s="49">
        <v>0</v>
      </c>
      <c r="AA178" s="71">
        <v>178</v>
      </c>
      <c r="AB178" s="71"/>
      <c r="AC178" s="72"/>
      <c r="AD178" s="78" t="s">
        <v>1349</v>
      </c>
      <c r="AE178" s="78">
        <v>93</v>
      </c>
      <c r="AF178" s="78">
        <v>22</v>
      </c>
      <c r="AG178" s="78">
        <v>1395</v>
      </c>
      <c r="AH178" s="78">
        <v>2374</v>
      </c>
      <c r="AI178" s="78"/>
      <c r="AJ178" s="78" t="s">
        <v>1518</v>
      </c>
      <c r="AK178" s="78" t="s">
        <v>1144</v>
      </c>
      <c r="AL178" s="78"/>
      <c r="AM178" s="78"/>
      <c r="AN178" s="80">
        <v>43298.85696759259</v>
      </c>
      <c r="AO178" s="78"/>
      <c r="AP178" s="78" t="b">
        <v>1</v>
      </c>
      <c r="AQ178" s="78" t="b">
        <v>0</v>
      </c>
      <c r="AR178" s="78" t="b">
        <v>0</v>
      </c>
      <c r="AS178" s="78" t="s">
        <v>1115</v>
      </c>
      <c r="AT178" s="78">
        <v>0</v>
      </c>
      <c r="AU178" s="78"/>
      <c r="AV178" s="78" t="b">
        <v>0</v>
      </c>
      <c r="AW178" s="78" t="s">
        <v>2000</v>
      </c>
      <c r="AX178" s="83" t="s">
        <v>2176</v>
      </c>
      <c r="AY178" s="78" t="s">
        <v>66</v>
      </c>
      <c r="AZ178" s="78" t="str">
        <f>REPLACE(INDEX(GroupVertices[Group],MATCH(Vertices[[#This Row],[Vertex]],GroupVertices[Vertex],0)),1,1,"")</f>
        <v>23</v>
      </c>
      <c r="BA178" s="48"/>
      <c r="BB178" s="48"/>
      <c r="BC178" s="48"/>
      <c r="BD178" s="48"/>
      <c r="BE178" s="48"/>
      <c r="BF178" s="48"/>
      <c r="BG178" s="120" t="s">
        <v>2924</v>
      </c>
      <c r="BH178" s="120" t="s">
        <v>2924</v>
      </c>
      <c r="BI178" s="120" t="s">
        <v>3017</v>
      </c>
      <c r="BJ178" s="120" t="s">
        <v>3017</v>
      </c>
      <c r="BK178" s="120">
        <v>0</v>
      </c>
      <c r="BL178" s="123">
        <v>0</v>
      </c>
      <c r="BM178" s="120">
        <v>1</v>
      </c>
      <c r="BN178" s="123">
        <v>4.545454545454546</v>
      </c>
      <c r="BO178" s="120">
        <v>0</v>
      </c>
      <c r="BP178" s="123">
        <v>0</v>
      </c>
      <c r="BQ178" s="120">
        <v>21</v>
      </c>
      <c r="BR178" s="123">
        <v>95.45454545454545</v>
      </c>
      <c r="BS178" s="120">
        <v>22</v>
      </c>
      <c r="BT178" s="2"/>
      <c r="BU178" s="3"/>
      <c r="BV178" s="3"/>
      <c r="BW178" s="3"/>
      <c r="BX178" s="3"/>
    </row>
    <row r="179" spans="1:76" ht="15">
      <c r="A179" s="64" t="s">
        <v>389</v>
      </c>
      <c r="B179" s="65"/>
      <c r="C179" s="65" t="s">
        <v>64</v>
      </c>
      <c r="D179" s="66">
        <v>1000</v>
      </c>
      <c r="E179" s="68"/>
      <c r="F179" s="100" t="s">
        <v>1997</v>
      </c>
      <c r="G179" s="65"/>
      <c r="H179" s="69" t="s">
        <v>389</v>
      </c>
      <c r="I179" s="70"/>
      <c r="J179" s="70"/>
      <c r="K179" s="69" t="s">
        <v>2356</v>
      </c>
      <c r="L179" s="73">
        <v>1</v>
      </c>
      <c r="M179" s="74">
        <v>8017.3916015625</v>
      </c>
      <c r="N179" s="74">
        <v>1138.1214599609375</v>
      </c>
      <c r="O179" s="75"/>
      <c r="P179" s="76"/>
      <c r="Q179" s="76"/>
      <c r="R179" s="86"/>
      <c r="S179" s="48">
        <v>1</v>
      </c>
      <c r="T179" s="48">
        <v>0</v>
      </c>
      <c r="U179" s="49">
        <v>0</v>
      </c>
      <c r="V179" s="49">
        <v>1</v>
      </c>
      <c r="W179" s="49">
        <v>0</v>
      </c>
      <c r="X179" s="49">
        <v>0.999997</v>
      </c>
      <c r="Y179" s="49">
        <v>0</v>
      </c>
      <c r="Z179" s="49">
        <v>0</v>
      </c>
      <c r="AA179" s="71">
        <v>179</v>
      </c>
      <c r="AB179" s="71"/>
      <c r="AC179" s="72"/>
      <c r="AD179" s="78" t="s">
        <v>1350</v>
      </c>
      <c r="AE179" s="78">
        <v>355</v>
      </c>
      <c r="AF179" s="78">
        <v>2591828</v>
      </c>
      <c r="AG179" s="78">
        <v>37332</v>
      </c>
      <c r="AH179" s="78">
        <v>1600</v>
      </c>
      <c r="AI179" s="78"/>
      <c r="AJ179" s="78" t="s">
        <v>1519</v>
      </c>
      <c r="AK179" s="78" t="s">
        <v>1640</v>
      </c>
      <c r="AL179" s="83" t="s">
        <v>1755</v>
      </c>
      <c r="AM179" s="78"/>
      <c r="AN179" s="80">
        <v>39989.87737268519</v>
      </c>
      <c r="AO179" s="83" t="s">
        <v>1908</v>
      </c>
      <c r="AP179" s="78" t="b">
        <v>0</v>
      </c>
      <c r="AQ179" s="78" t="b">
        <v>0</v>
      </c>
      <c r="AR179" s="78" t="b">
        <v>1</v>
      </c>
      <c r="AS179" s="78" t="s">
        <v>1115</v>
      </c>
      <c r="AT179" s="78">
        <v>12318</v>
      </c>
      <c r="AU179" s="83" t="s">
        <v>1913</v>
      </c>
      <c r="AV179" s="78" t="b">
        <v>1</v>
      </c>
      <c r="AW179" s="78" t="s">
        <v>2000</v>
      </c>
      <c r="AX179" s="83" t="s">
        <v>2177</v>
      </c>
      <c r="AY179" s="78" t="s">
        <v>65</v>
      </c>
      <c r="AZ179" s="78" t="str">
        <f>REPLACE(INDEX(GroupVertices[Group],MATCH(Vertices[[#This Row],[Vertex]],GroupVertices[Vertex],0)),1,1,"")</f>
        <v>23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336</v>
      </c>
      <c r="B180" s="65"/>
      <c r="C180" s="65" t="s">
        <v>64</v>
      </c>
      <c r="D180" s="66">
        <v>163.42467394736204</v>
      </c>
      <c r="E180" s="68"/>
      <c r="F180" s="100" t="s">
        <v>1998</v>
      </c>
      <c r="G180" s="65"/>
      <c r="H180" s="69" t="s">
        <v>336</v>
      </c>
      <c r="I180" s="70"/>
      <c r="J180" s="70"/>
      <c r="K180" s="69" t="s">
        <v>2357</v>
      </c>
      <c r="L180" s="73">
        <v>1</v>
      </c>
      <c r="M180" s="74">
        <v>8771.052734375</v>
      </c>
      <c r="N180" s="74">
        <v>2017.4453125</v>
      </c>
      <c r="O180" s="75"/>
      <c r="P180" s="76"/>
      <c r="Q180" s="76"/>
      <c r="R180" s="86"/>
      <c r="S180" s="48">
        <v>0</v>
      </c>
      <c r="T180" s="48">
        <v>1</v>
      </c>
      <c r="U180" s="49">
        <v>0</v>
      </c>
      <c r="V180" s="49">
        <v>1</v>
      </c>
      <c r="W180" s="49">
        <v>0</v>
      </c>
      <c r="X180" s="49">
        <v>0.999997</v>
      </c>
      <c r="Y180" s="49">
        <v>0</v>
      </c>
      <c r="Z180" s="49">
        <v>0</v>
      </c>
      <c r="AA180" s="71">
        <v>180</v>
      </c>
      <c r="AB180" s="71"/>
      <c r="AC180" s="72"/>
      <c r="AD180" s="78" t="s">
        <v>1351</v>
      </c>
      <c r="AE180" s="78">
        <v>595</v>
      </c>
      <c r="AF180" s="78">
        <v>1472</v>
      </c>
      <c r="AG180" s="78">
        <v>1102</v>
      </c>
      <c r="AH180" s="78">
        <v>791</v>
      </c>
      <c r="AI180" s="78"/>
      <c r="AJ180" s="78" t="s">
        <v>1520</v>
      </c>
      <c r="AK180" s="78" t="s">
        <v>1560</v>
      </c>
      <c r="AL180" s="83" t="s">
        <v>1756</v>
      </c>
      <c r="AM180" s="78"/>
      <c r="AN180" s="80">
        <v>40351.739375</v>
      </c>
      <c r="AO180" s="83" t="s">
        <v>1909</v>
      </c>
      <c r="AP180" s="78" t="b">
        <v>0</v>
      </c>
      <c r="AQ180" s="78" t="b">
        <v>0</v>
      </c>
      <c r="AR180" s="78" t="b">
        <v>1</v>
      </c>
      <c r="AS180" s="78" t="s">
        <v>1115</v>
      </c>
      <c r="AT180" s="78">
        <v>118</v>
      </c>
      <c r="AU180" s="83" t="s">
        <v>1921</v>
      </c>
      <c r="AV180" s="78" t="b">
        <v>0</v>
      </c>
      <c r="AW180" s="78" t="s">
        <v>2000</v>
      </c>
      <c r="AX180" s="83" t="s">
        <v>2178</v>
      </c>
      <c r="AY180" s="78" t="s">
        <v>66</v>
      </c>
      <c r="AZ180" s="78" t="str">
        <f>REPLACE(INDEX(GroupVertices[Group],MATCH(Vertices[[#This Row],[Vertex]],GroupVertices[Vertex],0)),1,1,"")</f>
        <v>22</v>
      </c>
      <c r="BA180" s="48"/>
      <c r="BB180" s="48"/>
      <c r="BC180" s="48"/>
      <c r="BD180" s="48"/>
      <c r="BE180" s="48"/>
      <c r="BF180" s="48"/>
      <c r="BG180" s="120" t="s">
        <v>2925</v>
      </c>
      <c r="BH180" s="120" t="s">
        <v>2925</v>
      </c>
      <c r="BI180" s="120" t="s">
        <v>3018</v>
      </c>
      <c r="BJ180" s="120" t="s">
        <v>3018</v>
      </c>
      <c r="BK180" s="120">
        <v>2</v>
      </c>
      <c r="BL180" s="123">
        <v>4.3478260869565215</v>
      </c>
      <c r="BM180" s="120">
        <v>2</v>
      </c>
      <c r="BN180" s="123">
        <v>4.3478260869565215</v>
      </c>
      <c r="BO180" s="120">
        <v>0</v>
      </c>
      <c r="BP180" s="123">
        <v>0</v>
      </c>
      <c r="BQ180" s="120">
        <v>42</v>
      </c>
      <c r="BR180" s="123">
        <v>91.30434782608695</v>
      </c>
      <c r="BS180" s="120">
        <v>46</v>
      </c>
      <c r="BT180" s="2"/>
      <c r="BU180" s="3"/>
      <c r="BV180" s="3"/>
      <c r="BW180" s="3"/>
      <c r="BX180" s="3"/>
    </row>
    <row r="181" spans="1:76" ht="15">
      <c r="A181" s="87" t="s">
        <v>390</v>
      </c>
      <c r="B181" s="88"/>
      <c r="C181" s="88" t="s">
        <v>64</v>
      </c>
      <c r="D181" s="89">
        <v>164.2329583501511</v>
      </c>
      <c r="E181" s="90"/>
      <c r="F181" s="101" t="s">
        <v>1999</v>
      </c>
      <c r="G181" s="88"/>
      <c r="H181" s="91" t="s">
        <v>390</v>
      </c>
      <c r="I181" s="92"/>
      <c r="J181" s="92"/>
      <c r="K181" s="91" t="s">
        <v>2358</v>
      </c>
      <c r="L181" s="93">
        <v>1</v>
      </c>
      <c r="M181" s="94">
        <v>8771.052734375</v>
      </c>
      <c r="N181" s="94">
        <v>2546.80419921875</v>
      </c>
      <c r="O181" s="95"/>
      <c r="P181" s="96"/>
      <c r="Q181" s="96"/>
      <c r="R181" s="97"/>
      <c r="S181" s="48">
        <v>1</v>
      </c>
      <c r="T181" s="48">
        <v>0</v>
      </c>
      <c r="U181" s="49">
        <v>0</v>
      </c>
      <c r="V181" s="49">
        <v>1</v>
      </c>
      <c r="W181" s="49">
        <v>0</v>
      </c>
      <c r="X181" s="49">
        <v>0.999997</v>
      </c>
      <c r="Y181" s="49">
        <v>0</v>
      </c>
      <c r="Z181" s="49">
        <v>0</v>
      </c>
      <c r="AA181" s="98">
        <v>181</v>
      </c>
      <c r="AB181" s="98"/>
      <c r="AC181" s="99"/>
      <c r="AD181" s="78" t="s">
        <v>1352</v>
      </c>
      <c r="AE181" s="78">
        <v>198</v>
      </c>
      <c r="AF181" s="78">
        <v>2306</v>
      </c>
      <c r="AG181" s="78">
        <v>3193</v>
      </c>
      <c r="AH181" s="78">
        <v>713</v>
      </c>
      <c r="AI181" s="78"/>
      <c r="AJ181" s="78" t="s">
        <v>1521</v>
      </c>
      <c r="AK181" s="78" t="s">
        <v>1641</v>
      </c>
      <c r="AL181" s="83" t="s">
        <v>1757</v>
      </c>
      <c r="AM181" s="78"/>
      <c r="AN181" s="80">
        <v>40905.94598379629</v>
      </c>
      <c r="AO181" s="83" t="s">
        <v>1910</v>
      </c>
      <c r="AP181" s="78" t="b">
        <v>0</v>
      </c>
      <c r="AQ181" s="78" t="b">
        <v>0</v>
      </c>
      <c r="AR181" s="78" t="b">
        <v>1</v>
      </c>
      <c r="AS181" s="78" t="s">
        <v>1115</v>
      </c>
      <c r="AT181" s="78">
        <v>112</v>
      </c>
      <c r="AU181" s="83" t="s">
        <v>1921</v>
      </c>
      <c r="AV181" s="78" t="b">
        <v>0</v>
      </c>
      <c r="AW181" s="78" t="s">
        <v>2000</v>
      </c>
      <c r="AX181" s="83" t="s">
        <v>2179</v>
      </c>
      <c r="AY181" s="78" t="s">
        <v>65</v>
      </c>
      <c r="AZ181" s="78" t="str">
        <f>REPLACE(INDEX(GroupVertices[Group],MATCH(Vertices[[#This Row],[Vertex]],GroupVertices[Vertex],0)),1,1,"")</f>
        <v>22</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hyperlinks>
    <hyperlink ref="AL3" r:id="rId1" display="http://www.pamplinmedia.com/canby-herald-news"/>
    <hyperlink ref="AL4" r:id="rId2" display="http://www.beavertonvalleytimes.com/"/>
    <hyperlink ref="AL5" r:id="rId3" display="http://pamplinmedia.com/central-oregonian-news/"/>
    <hyperlink ref="AL7" r:id="rId4" display="https://t.co/wMVUbXHO8d"/>
    <hyperlink ref="AL8" r:id="rId5" display="http://t.co/CkP18vigbL"/>
    <hyperlink ref="AL9" r:id="rId6" display="http://sandypost.com/"/>
    <hyperlink ref="AL11" r:id="rId7" display="https://t.co/wQQsd2DIAg"/>
    <hyperlink ref="AL12" r:id="rId8" display="http://t.co/EDJOTZVd40"/>
    <hyperlink ref="AL13" r:id="rId9" display="https://t.co/4MxUAPuBVv"/>
    <hyperlink ref="AL14" r:id="rId10" display="https://t.co/skiKbTuict"/>
    <hyperlink ref="AL16" r:id="rId11" display="http://t.co/bKvqrISjFo"/>
    <hyperlink ref="AL18" r:id="rId12" display="https://t.co/Xe1J2aonuw"/>
    <hyperlink ref="AL19" r:id="rId13" display="http://t.co/7Spzuyj5Uc"/>
    <hyperlink ref="AL21" r:id="rId14" display="https://t.co/Tif0ek3TH1"/>
    <hyperlink ref="AL24" r:id="rId15" display="http://outsidenewyork.wordpress.com/"/>
    <hyperlink ref="AL27" r:id="rId16" display="https://t.co/sU9pYiGsT7"/>
    <hyperlink ref="AL28" r:id="rId17" display="http://washingtoncitypaper.com/"/>
    <hyperlink ref="AL30" r:id="rId18" display="http://thekojonnamdishow.org/"/>
    <hyperlink ref="AL34" r:id="rId19" display="http://mprnews.org/"/>
    <hyperlink ref="AL35" r:id="rId20" display="https://peaz.org/en/"/>
    <hyperlink ref="AL36" r:id="rId21" display="http://t.co/nPHw9FZMmr"/>
    <hyperlink ref="AL37" r:id="rId22" display="https://t.co/5pyXRifnUT"/>
    <hyperlink ref="AL38" r:id="rId23" display="https://t.co/i2SX3Ijs3p"/>
    <hyperlink ref="AL40" r:id="rId24" display="https://t.co/ql4DHEYHO4"/>
    <hyperlink ref="AL44" r:id="rId25" display="http://www.betterworldmagic.com/"/>
    <hyperlink ref="AL45" r:id="rId26" display="https://t.co/4bS5qaMUxV"/>
    <hyperlink ref="AL47" r:id="rId27" display="http://t.co/AD1HJOUtsG"/>
    <hyperlink ref="AL48" r:id="rId28" display="https://t.co/fYhp5wNGHZ"/>
    <hyperlink ref="AL49" r:id="rId29" display="http://senatedemocrats.wa.gov/"/>
    <hyperlink ref="AL50" r:id="rId30" display="https://t.co/fYhp5wNGHZ"/>
    <hyperlink ref="AL51" r:id="rId31" display="https://t.co/6zmBRpWvzo"/>
    <hyperlink ref="AL52" r:id="rId32" display="https://t.co/xsrbmexufZ"/>
    <hyperlink ref="AL55" r:id="rId33" display="https://t.co/JGJEM9js39"/>
    <hyperlink ref="AL56" r:id="rId34" display="http://t.co/cRLIhTNJyS"/>
    <hyperlink ref="AL57" r:id="rId35" display="https://t.co/TKmVZFTbXj"/>
    <hyperlink ref="AL58" r:id="rId36" display="http://www.ny.gov/social-media-policy"/>
    <hyperlink ref="AL60" r:id="rId37" display="http://www.iastate.edu/"/>
    <hyperlink ref="AL61" r:id="rId38" display="http://t.co/ZoSvdSua9D"/>
    <hyperlink ref="AL63" r:id="rId39" display="https://t.co/8wMxImBzkj"/>
    <hyperlink ref="AL65" r:id="rId40" display="http://www.theapex.racing/"/>
    <hyperlink ref="AL66" r:id="rId41" display="https://t.co/jXwla2BUtB"/>
    <hyperlink ref="AL67" r:id="rId42" display="http://ehhi.org/"/>
    <hyperlink ref="AL68" r:id="rId43" display="http://t.co/6Rjpu7pg"/>
    <hyperlink ref="AL69" r:id="rId44" display="https://t.co/N2Kb6HwX5S"/>
    <hyperlink ref="AL70" r:id="rId45" display="http://t.co/9DsIhmX3Ev"/>
    <hyperlink ref="AL71" r:id="rId46" display="https://t.co/ZpO0qrp5W5"/>
    <hyperlink ref="AL72" r:id="rId47" display="https://t.co/GFqNSZ8jzJ"/>
    <hyperlink ref="AL73" r:id="rId48" display="https://www.landerfornyc.com/"/>
    <hyperlink ref="AL76" r:id="rId49" display="http://t.co/jB419HqdvN"/>
    <hyperlink ref="AL79" r:id="rId50" display="https://t.co/hGTslpnI8i"/>
    <hyperlink ref="AL80" r:id="rId51" display="http://t.co/9s78ZWu9ao"/>
    <hyperlink ref="AL81" r:id="rId52" display="http://www.siouxcityjournal.com/"/>
    <hyperlink ref="AL82" r:id="rId53" display="http://cappellimiles.com/"/>
    <hyperlink ref="AL85" r:id="rId54" display="https://www.facebook.com/congressmandavidcicilline"/>
    <hyperlink ref="AL87" r:id="rId55" display="http://ac360.com/"/>
    <hyperlink ref="AL88" r:id="rId56" display="http://t.co/qvCou7UC"/>
    <hyperlink ref="AL90" r:id="rId57" display="https://t.co/N8d5f8L8nu"/>
    <hyperlink ref="AL91" r:id="rId58" display="https://twitter.com/GuyEndoreKaiser"/>
    <hyperlink ref="AL96" r:id="rId59" display="https://t.co/28XdS9BzHt"/>
    <hyperlink ref="AL97" r:id="rId60" display="http://www.democrats.senate.gov/"/>
    <hyperlink ref="AL98" r:id="rId61" display="https://t.co/AvknKmkLit"/>
    <hyperlink ref="AL99" r:id="rId62" display="http://www.billmaher.com/"/>
    <hyperlink ref="AL101" r:id="rId63" display="https://t.co/qWhFSFzynS"/>
    <hyperlink ref="AL102" r:id="rId64" display="http://t.co/yRMuG48SS7"/>
    <hyperlink ref="AL104" r:id="rId65" display="https://t.co/4RmMsZkSkb"/>
    <hyperlink ref="AL105" r:id="rId66" display="https://m.facebook.com/WallingfordDems/?ref=bookmarks"/>
    <hyperlink ref="AL106" r:id="rId67" display="http://www.vpr.net/vermontedition"/>
    <hyperlink ref="AL108" r:id="rId68" display="https://t.co/ftrOpedcbo"/>
    <hyperlink ref="AL109" r:id="rId69" display="http://iknowbo.com/"/>
    <hyperlink ref="AL112" r:id="rId70" display="https://t.co/I4ubhJMilQ"/>
    <hyperlink ref="AL117" r:id="rId71" display="http://t.co/CfcXooStVY"/>
    <hyperlink ref="AL118" r:id="rId72" display="https://t.co/QfZcEz62XQ"/>
    <hyperlink ref="AL121" r:id="rId73" display="http://t.co/t0IJ6dJ5Q6"/>
    <hyperlink ref="AL122" r:id="rId74" display="http://t.co/L4PClbts3b"/>
    <hyperlink ref="AL123" r:id="rId75" display="http://t.co/81HuIXhDq7"/>
    <hyperlink ref="AL124" r:id="rId76" display="http://www.fireprotraining.com/"/>
    <hyperlink ref="AL125" r:id="rId77" display="https://clarity.fm/michaelvonirvin"/>
    <hyperlink ref="AL126" r:id="rId78" display="http://getrichregardless.com/"/>
    <hyperlink ref="AL127" r:id="rId79" display="https://forms.aweber.com/form/52/859568152.htm"/>
    <hyperlink ref="AL128" r:id="rId80" display="https://t.co/9FJAsLvF3G"/>
    <hyperlink ref="AL129" r:id="rId81" display="http://getrichregardless.com/"/>
    <hyperlink ref="AL130" r:id="rId82" display="http://getrichregardless.com/"/>
    <hyperlink ref="AL131" r:id="rId83" display="https://t.co/9FJAsLvF3G"/>
    <hyperlink ref="AL132" r:id="rId84" display="http://t.co/87zpONql4o"/>
    <hyperlink ref="AL133" r:id="rId85" display="http://t.co/zL7CcFe8HM"/>
    <hyperlink ref="AL134" r:id="rId86" display="https://t.co/MMNfL4PNop"/>
    <hyperlink ref="AL135" r:id="rId87" display="http://www.corridorbusiness.com/"/>
    <hyperlink ref="AL136" r:id="rId88" display="http://t.co/aPoCwVblc3"/>
    <hyperlink ref="AL138" r:id="rId89" display="https://t.co/OaT3NdD1v8"/>
    <hyperlink ref="AL139" r:id="rId90" display="https://www.prmedesign.com/"/>
    <hyperlink ref="AL140" r:id="rId91" display="https://t.co/A9zcWP7Mal"/>
    <hyperlink ref="AL142" r:id="rId92" display="https://t.co/LN8J56kg9y"/>
    <hyperlink ref="AL143" r:id="rId93" display="https://t.co/Cf4pkHJpKv"/>
    <hyperlink ref="AL144" r:id="rId94" display="https://t.co/2KKKNWjS5z"/>
    <hyperlink ref="AL145" r:id="rId95" display="https://t.co/Aj5hNVOFXs"/>
    <hyperlink ref="AL146" r:id="rId96" display="https://t.co/L8zJv6Fses"/>
    <hyperlink ref="AL147" r:id="rId97" display="http://www.iowaabi.org/"/>
    <hyperlink ref="AL148" r:id="rId98" display="http://t.co/nD812ZE6zP"/>
    <hyperlink ref="AL149" r:id="rId99" display="https://t.co/0XaSq5J0y2"/>
    <hyperlink ref="AL152" r:id="rId100" display="http://t.co/GCGxpuZzow"/>
    <hyperlink ref="AL153" r:id="rId101" display="https://t.co/PtiDOXeyZU"/>
    <hyperlink ref="AL154" r:id="rId102" display="https://t.co/GFKGpLxQ68"/>
    <hyperlink ref="AL155" r:id="rId103" display="https://t.co/sy4kjTvlRE"/>
    <hyperlink ref="AL156" r:id="rId104" display="https://t.co/QAEKfaAoC8"/>
    <hyperlink ref="AL158" r:id="rId105" display="http://t.co/DpmoJWuE6H"/>
    <hyperlink ref="AL159" r:id="rId106" display="https://t.co/WSQdelYfMY"/>
    <hyperlink ref="AL160" r:id="rId107" display="http://www.timesfreepress.com/"/>
    <hyperlink ref="AL164" r:id="rId108" display="http://t.co/0v0oscO0iO"/>
    <hyperlink ref="AL165" r:id="rId109" display="http://t.co/HFPyl9SJND"/>
    <hyperlink ref="AL167" r:id="rId110" display="https://t.co/Rte8afWABb"/>
    <hyperlink ref="AL168" r:id="rId111" display="http://t.co/kGg2inZu1y"/>
    <hyperlink ref="AL170" r:id="rId112" display="https://t.co/l1zKlTUG8R"/>
    <hyperlink ref="AL172" r:id="rId113" display="https://www.facebook.com/repmarygaskill/"/>
    <hyperlink ref="AL173" r:id="rId114" display="http://t.co/KLwTTv8TGS"/>
    <hyperlink ref="AL174" r:id="rId115" display="http://t.co/0lleBnf8wL"/>
    <hyperlink ref="AL175" r:id="rId116" display="https://t.co/SPeb2xY49L"/>
    <hyperlink ref="AL177" r:id="rId117" display="http://t.co/4LTw0rjxp7"/>
    <hyperlink ref="AL179" r:id="rId118" display="https://t.co/lnkE5EsSNQ"/>
    <hyperlink ref="AL180" r:id="rId119" display="https://t.co/hsQ1Zr8bvr"/>
    <hyperlink ref="AL181" r:id="rId120" display="http://t.co/3OzMc6XWwN"/>
    <hyperlink ref="AO3" r:id="rId121" display="https://pbs.twimg.com/profile_banners/297673970/1485375532"/>
    <hyperlink ref="AO4" r:id="rId122" display="https://pbs.twimg.com/profile_banners/67451138/1485917820"/>
    <hyperlink ref="AO5" r:id="rId123" display="https://pbs.twimg.com/profile_banners/824023677586898945/1485297896"/>
    <hyperlink ref="AO6" r:id="rId124" display="https://pbs.twimg.com/profile_banners/18605189/1511837499"/>
    <hyperlink ref="AO7" r:id="rId125" display="https://pbs.twimg.com/profile_banners/91043284/1421781109"/>
    <hyperlink ref="AO8" r:id="rId126" display="https://pbs.twimg.com/profile_banners/3222531218/1432230499"/>
    <hyperlink ref="AO9" r:id="rId127" display="https://pbs.twimg.com/profile_banners/2969919612/1443131859"/>
    <hyperlink ref="AO10" r:id="rId128" display="https://pbs.twimg.com/profile_banners/208886232/1542904221"/>
    <hyperlink ref="AO12" r:id="rId129" display="https://pbs.twimg.com/profile_banners/276627571/1420595837"/>
    <hyperlink ref="AO13" r:id="rId130" display="https://pbs.twimg.com/profile_banners/15152977/1439753390"/>
    <hyperlink ref="AO14" r:id="rId131" display="https://pbs.twimg.com/profile_banners/22815691/1440002211"/>
    <hyperlink ref="AO15" r:id="rId132" display="https://pbs.twimg.com/profile_banners/163607367/1393449613"/>
    <hyperlink ref="AO17" r:id="rId133" display="https://pbs.twimg.com/profile_banners/714912676040675328/1459284643"/>
    <hyperlink ref="AO18" r:id="rId134" display="https://pbs.twimg.com/profile_banners/493585539/1449766387"/>
    <hyperlink ref="AO19" r:id="rId135" display="https://pbs.twimg.com/profile_banners/62671780/1483481395"/>
    <hyperlink ref="AO20" r:id="rId136" display="https://pbs.twimg.com/profile_banners/123615190/1491526002"/>
    <hyperlink ref="AO21" r:id="rId137" display="https://pbs.twimg.com/profile_banners/1016865215328149504/1531275329"/>
    <hyperlink ref="AO22" r:id="rId138" display="https://pbs.twimg.com/profile_banners/257969921/1496205821"/>
    <hyperlink ref="AO23" r:id="rId139" display="https://pbs.twimg.com/profile_banners/821898744/1544883455"/>
    <hyperlink ref="AO24" r:id="rId140" display="https://pbs.twimg.com/profile_banners/46032914/1530521006"/>
    <hyperlink ref="AO25" r:id="rId141" display="https://pbs.twimg.com/profile_banners/4435561703/1515771425"/>
    <hyperlink ref="AO27" r:id="rId142" display="https://pbs.twimg.com/profile_banners/16005023/1531435491"/>
    <hyperlink ref="AO28" r:id="rId143" display="https://pbs.twimg.com/profile_banners/14437161/1484250887"/>
    <hyperlink ref="AO30" r:id="rId144" display="https://pbs.twimg.com/profile_banners/14848798/1414007345"/>
    <hyperlink ref="AO31" r:id="rId145" display="https://pbs.twimg.com/profile_banners/65052733/1479112544"/>
    <hyperlink ref="AO32" r:id="rId146" display="https://pbs.twimg.com/profile_banners/376859258/1433257403"/>
    <hyperlink ref="AO33" r:id="rId147" display="https://pbs.twimg.com/profile_banners/2450485760/1506010821"/>
    <hyperlink ref="AO34" r:id="rId148" display="https://pbs.twimg.com/profile_banners/15965292/1547566848"/>
    <hyperlink ref="AO35" r:id="rId149" display="https://pbs.twimg.com/profile_banners/955716379424051200/1522401001"/>
    <hyperlink ref="AO36" r:id="rId150" display="https://pbs.twimg.com/profile_banners/1372759542/1547511871"/>
    <hyperlink ref="AO37" r:id="rId151" display="https://pbs.twimg.com/profile_banners/795774226154291201/1505318275"/>
    <hyperlink ref="AO38" r:id="rId152" display="https://pbs.twimg.com/profile_banners/735545017469657089/1464273412"/>
    <hyperlink ref="AO39" r:id="rId153" display="https://pbs.twimg.com/profile_banners/3140881618/1498901715"/>
    <hyperlink ref="AO40" r:id="rId154" display="https://pbs.twimg.com/profile_banners/1085638535766573056/1547677426"/>
    <hyperlink ref="AO41" r:id="rId155" display="https://pbs.twimg.com/profile_banners/421592997/1515037652"/>
    <hyperlink ref="AO42" r:id="rId156" display="https://pbs.twimg.com/profile_banners/976555712485756928/1529514069"/>
    <hyperlink ref="AO43" r:id="rId157" display="https://pbs.twimg.com/profile_banners/56816552/1548815957"/>
    <hyperlink ref="AO44" r:id="rId158" display="https://pbs.twimg.com/profile_banners/580577328/1415843604"/>
    <hyperlink ref="AO45" r:id="rId159" display="https://pbs.twimg.com/profile_banners/158854380/1353504258"/>
    <hyperlink ref="AO46" r:id="rId160" display="https://pbs.twimg.com/profile_banners/2530758806/1406589741"/>
    <hyperlink ref="AO47" r:id="rId161" display="https://pbs.twimg.com/profile_banners/214609524/1404333150"/>
    <hyperlink ref="AO48" r:id="rId162" display="https://pbs.twimg.com/profile_banners/1009489969/1411513785"/>
    <hyperlink ref="AO49" r:id="rId163" display="https://pbs.twimg.com/profile_banners/16189392/1516639829"/>
    <hyperlink ref="AO50" r:id="rId164" display="https://pbs.twimg.com/profile_banners/1077214808/1527091652"/>
    <hyperlink ref="AO51" r:id="rId165" display="https://pbs.twimg.com/profile_banners/16659899/1401563735"/>
    <hyperlink ref="AO52" r:id="rId166" display="https://pbs.twimg.com/profile_banners/2734261099/1475435827"/>
    <hyperlink ref="AO53" r:id="rId167" display="https://pbs.twimg.com/profile_banners/898236492266565636/1528213438"/>
    <hyperlink ref="AO54" r:id="rId168" display="https://pbs.twimg.com/profile_banners/1055517668802023424/1540499417"/>
    <hyperlink ref="AO55" r:id="rId169" display="https://pbs.twimg.com/profile_banners/1088196043752128512/1548283666"/>
    <hyperlink ref="AO56" r:id="rId170" display="https://pbs.twimg.com/profile_banners/974642804/1363275232"/>
    <hyperlink ref="AO57" r:id="rId171" display="https://pbs.twimg.com/profile_banners/1014283798698053632/1548581343"/>
    <hyperlink ref="AO58" r:id="rId172" display="https://pbs.twimg.com/profile_banners/232268199/1547652512"/>
    <hyperlink ref="AO59" r:id="rId173" display="https://pbs.twimg.com/profile_banners/259052329/1543117341"/>
    <hyperlink ref="AO60" r:id="rId174" display="https://pbs.twimg.com/profile_banners/211258879/1485450052"/>
    <hyperlink ref="AO62" r:id="rId175" display="https://pbs.twimg.com/profile_banners/17006101/1405272960"/>
    <hyperlink ref="AO63" r:id="rId176" display="https://pbs.twimg.com/profile_banners/706873110608355329/1488986029"/>
    <hyperlink ref="AO64" r:id="rId177" display="https://pbs.twimg.com/profile_banners/801227691689185281/1490386162"/>
    <hyperlink ref="AO65" r:id="rId178" display="https://pbs.twimg.com/profile_banners/273710154/1368341709"/>
    <hyperlink ref="AO66" r:id="rId179" display="https://pbs.twimg.com/profile_banners/2194432388/1537389680"/>
    <hyperlink ref="AO69" r:id="rId180" display="https://pbs.twimg.com/profile_banners/58947110/1500336116"/>
    <hyperlink ref="AO70" r:id="rId181" display="https://pbs.twimg.com/profile_banners/91202207/1517867891"/>
    <hyperlink ref="AO71" r:id="rId182" display="https://pbs.twimg.com/profile_banners/69663748/1492451172"/>
    <hyperlink ref="AO72" r:id="rId183" display="https://pbs.twimg.com/profile_banners/18713552/1502222318"/>
    <hyperlink ref="AO73" r:id="rId184" display="https://pbs.twimg.com/profile_banners/19170880/1479679359"/>
    <hyperlink ref="AO74" r:id="rId185" display="https://pbs.twimg.com/profile_banners/26409209/1513135009"/>
    <hyperlink ref="AO75" r:id="rId186" display="https://pbs.twimg.com/profile_banners/2340594169/1486474453"/>
    <hyperlink ref="AO76" r:id="rId187" display="https://pbs.twimg.com/profile_banners/121231327/1451942035"/>
    <hyperlink ref="AO77" r:id="rId188" display="https://pbs.twimg.com/profile_banners/227829941/1375730121"/>
    <hyperlink ref="AO78" r:id="rId189" display="https://pbs.twimg.com/profile_banners/101708194/1463608451"/>
    <hyperlink ref="AO79" r:id="rId190" display="https://pbs.twimg.com/profile_banners/297691236/1543857177"/>
    <hyperlink ref="AO81" r:id="rId191" display="https://pbs.twimg.com/profile_banners/12663042/1399993964"/>
    <hyperlink ref="AO82" r:id="rId192" display="https://pbs.twimg.com/profile_banners/76144212/1507763506"/>
    <hyperlink ref="AO85" r:id="rId193" display="https://pbs.twimg.com/profile_banners/462143773/1550148974"/>
    <hyperlink ref="AO87" r:id="rId194" display="https://pbs.twimg.com/profile_banners/227837742/1531513304"/>
    <hyperlink ref="AO88" r:id="rId195" display="https://pbs.twimg.com/profile_banners/104704879/1416558268"/>
    <hyperlink ref="AO89" r:id="rId196" display="https://pbs.twimg.com/profile_banners/3212898292/1478282694"/>
    <hyperlink ref="AO90" r:id="rId197" display="https://pbs.twimg.com/profile_banners/26579715/1452578839"/>
    <hyperlink ref="AO91" r:id="rId198" display="https://pbs.twimg.com/profile_banners/177335809/1367395203"/>
    <hyperlink ref="AO92" r:id="rId199" display="https://pbs.twimg.com/profile_banners/2279492251/1389037187"/>
    <hyperlink ref="AO93" r:id="rId200" display="https://pbs.twimg.com/profile_banners/964237730308919298/1525812274"/>
    <hyperlink ref="AO94" r:id="rId201" display="https://pbs.twimg.com/profile_banners/2217811148/1406331189"/>
    <hyperlink ref="AO95" r:id="rId202" display="https://pbs.twimg.com/profile_banners/793535199258615808/1499908524"/>
    <hyperlink ref="AO96" r:id="rId203" display="https://pbs.twimg.com/profile_banners/317174131/1404012243"/>
    <hyperlink ref="AO97" r:id="rId204" display="https://pbs.twimg.com/profile_banners/73238146/1531140003"/>
    <hyperlink ref="AO98" r:id="rId205" display="https://pbs.twimg.com/profile_banners/14615871/1549291600"/>
    <hyperlink ref="AO99" r:id="rId206" display="https://pbs.twimg.com/profile_banners/19697415/1545246150"/>
    <hyperlink ref="AO100" r:id="rId207" display="https://pbs.twimg.com/profile_banners/450044885/1483818756"/>
    <hyperlink ref="AO101" r:id="rId208" display="https://pbs.twimg.com/profile_banners/2617494257/1503543222"/>
    <hyperlink ref="AO102" r:id="rId209" display="https://pbs.twimg.com/profile_banners/1558484899/1372613243"/>
    <hyperlink ref="AO103" r:id="rId210" display="https://pbs.twimg.com/profile_banners/977558150/1549897189"/>
    <hyperlink ref="AO104" r:id="rId211" display="https://pbs.twimg.com/profile_banners/50764984/1547163549"/>
    <hyperlink ref="AO105" r:id="rId212" display="https://pbs.twimg.com/profile_banners/949452662315069440/1525491029"/>
    <hyperlink ref="AO108" r:id="rId213" display="https://pbs.twimg.com/profile_banners/2921348963/1501272179"/>
    <hyperlink ref="AO109" r:id="rId214" display="https://pbs.twimg.com/profile_banners/894454766/1386625048"/>
    <hyperlink ref="AO110" r:id="rId215" display="https://pbs.twimg.com/profile_banners/1063156071613767687/1550153863"/>
    <hyperlink ref="AO111" r:id="rId216" display="https://pbs.twimg.com/profile_banners/25713562/1396999951"/>
    <hyperlink ref="AO112" r:id="rId217" display="https://pbs.twimg.com/profile_banners/76402582/1398190659"/>
    <hyperlink ref="AO113" r:id="rId218" display="https://pbs.twimg.com/profile_banners/2639835535/1548146487"/>
    <hyperlink ref="AO114" r:id="rId219" display="https://pbs.twimg.com/profile_banners/373111376/1541692766"/>
    <hyperlink ref="AO115" r:id="rId220" display="https://pbs.twimg.com/profile_banners/871214347808260096/1521767087"/>
    <hyperlink ref="AO117" r:id="rId221" display="https://pbs.twimg.com/profile_banners/430187862/1529681123"/>
    <hyperlink ref="AO118" r:id="rId222" display="https://pbs.twimg.com/profile_banners/875722748206751744/1497623860"/>
    <hyperlink ref="AO119" r:id="rId223" display="https://pbs.twimg.com/profile_banners/211510950/1540904820"/>
    <hyperlink ref="AO120" r:id="rId224" display="https://pbs.twimg.com/profile_banners/806369681942736896/1481088883"/>
    <hyperlink ref="AO121" r:id="rId225" display="https://pbs.twimg.com/profile_banners/21213091/1430503817"/>
    <hyperlink ref="AO122" r:id="rId226" display="https://pbs.twimg.com/profile_banners/30856026/1453236968"/>
    <hyperlink ref="AO124" r:id="rId227" display="https://pbs.twimg.com/profile_banners/941815363481808896/1535673353"/>
    <hyperlink ref="AO125" r:id="rId228" display="https://pbs.twimg.com/profile_banners/320873824/1548022768"/>
    <hyperlink ref="AO126" r:id="rId229" display="https://pbs.twimg.com/profile_banners/768626246938988544/1548024207"/>
    <hyperlink ref="AO127" r:id="rId230" display="https://pbs.twimg.com/profile_banners/938857217742086144/1541773538"/>
    <hyperlink ref="AO128" r:id="rId231" display="https://pbs.twimg.com/profile_banners/979159556407296006/1522284916"/>
    <hyperlink ref="AO129" r:id="rId232" display="https://pbs.twimg.com/profile_banners/954842338794274816/1517075720"/>
    <hyperlink ref="AO130" r:id="rId233" display="https://pbs.twimg.com/profile_banners/941838575166992385/1519486101"/>
    <hyperlink ref="AO131" r:id="rId234" display="https://pbs.twimg.com/profile_banners/938990808950124545/1519350846"/>
    <hyperlink ref="AO132" r:id="rId235" display="https://pbs.twimg.com/profile_banners/18218604/1441749185"/>
    <hyperlink ref="AO133" r:id="rId236" display="https://pbs.twimg.com/profile_banners/11358242/1360000663"/>
    <hyperlink ref="AO134" r:id="rId237" display="https://pbs.twimg.com/profile_banners/14425965/1546550526"/>
    <hyperlink ref="AO135" r:id="rId238" display="https://pbs.twimg.com/profile_banners/18019606/1549385256"/>
    <hyperlink ref="AO136" r:id="rId239" display="https://pbs.twimg.com/profile_banners/772799168/1399404113"/>
    <hyperlink ref="AO137" r:id="rId240" display="https://pbs.twimg.com/profile_banners/14016182/1415989606"/>
    <hyperlink ref="AO138" r:id="rId241" display="https://pbs.twimg.com/profile_banners/60383887/1409819442"/>
    <hyperlink ref="AO139" r:id="rId242" display="https://pbs.twimg.com/profile_banners/99475247/1462133281"/>
    <hyperlink ref="AO140" r:id="rId243" display="https://pbs.twimg.com/profile_banners/16155472/1545647618"/>
    <hyperlink ref="AO142" r:id="rId244" display="https://pbs.twimg.com/profile_banners/2898551564/1452613299"/>
    <hyperlink ref="AO143" r:id="rId245" display="https://pbs.twimg.com/profile_banners/777883002827309057/1501790425"/>
    <hyperlink ref="AO145" r:id="rId246" display="https://pbs.twimg.com/profile_banners/961507184/1522190266"/>
    <hyperlink ref="AO147" r:id="rId247" display="https://pbs.twimg.com/profile_banners/18415581/1529329158"/>
    <hyperlink ref="AO149" r:id="rId248" display="https://pbs.twimg.com/profile_banners/981916602/1525834920"/>
    <hyperlink ref="AO150" r:id="rId249" display="https://pbs.twimg.com/profile_banners/69304018/1404160911"/>
    <hyperlink ref="AO152" r:id="rId250" display="https://pbs.twimg.com/profile_banners/17484818/1549721585"/>
    <hyperlink ref="AO153" r:id="rId251" display="https://pbs.twimg.com/profile_banners/1040678491421921280/1537724144"/>
    <hyperlink ref="AO154" r:id="rId252" display="https://pbs.twimg.com/profile_banners/442939875/1522095863"/>
    <hyperlink ref="AO155" r:id="rId253" display="https://pbs.twimg.com/profile_banners/288932222/1534297814"/>
    <hyperlink ref="AO156" r:id="rId254" display="https://pbs.twimg.com/profile_banners/3418617313/1447323965"/>
    <hyperlink ref="AO157" r:id="rId255" display="https://pbs.twimg.com/profile_banners/410894500/1540183476"/>
    <hyperlink ref="AO158" r:id="rId256" display="https://pbs.twimg.com/profile_banners/100834787/1550020795"/>
    <hyperlink ref="AO160" r:id="rId257" display="https://pbs.twimg.com/profile_banners/16028049/1542201992"/>
    <hyperlink ref="AO162" r:id="rId258" display="https://pbs.twimg.com/profile_banners/219321610/1549681735"/>
    <hyperlink ref="AO166" r:id="rId259" display="https://pbs.twimg.com/profile_banners/347874509/1440919468"/>
    <hyperlink ref="AO167" r:id="rId260" display="https://pbs.twimg.com/profile_banners/948793057943609344/1518986434"/>
    <hyperlink ref="AO168" r:id="rId261" display="https://pbs.twimg.com/profile_banners/229782891/1347994816"/>
    <hyperlink ref="AO169" r:id="rId262" display="https://pbs.twimg.com/profile_banners/14803134/1453652601"/>
    <hyperlink ref="AO170" r:id="rId263" display="https://pbs.twimg.com/profile_banners/13657922/1550079212"/>
    <hyperlink ref="AO171" r:id="rId264" display="https://pbs.twimg.com/profile_banners/961217832271917056/1536865769"/>
    <hyperlink ref="AO172" r:id="rId265" display="https://pbs.twimg.com/profile_banners/829078287615979521/1486503146"/>
    <hyperlink ref="AO173" r:id="rId266" display="https://pbs.twimg.com/profile_banners/14370739/1498688161"/>
    <hyperlink ref="AO175" r:id="rId267" display="https://pbs.twimg.com/profile_banners/2205519277/1513287146"/>
    <hyperlink ref="AO176" r:id="rId268" display="https://pbs.twimg.com/profile_banners/1087422174258958336/1548097488"/>
    <hyperlink ref="AO177" r:id="rId269" display="https://pbs.twimg.com/profile_banners/146733/1518298791"/>
    <hyperlink ref="AO179" r:id="rId270" display="https://pbs.twimg.com/profile_banners/50769180/1549051319"/>
    <hyperlink ref="AO180" r:id="rId271" display="https://pbs.twimg.com/profile_banners/158433328/1516740681"/>
    <hyperlink ref="AO181" r:id="rId272" display="https://pbs.twimg.com/profile_banners/449254141/1464790566"/>
    <hyperlink ref="AU3" r:id="rId273" display="http://abs.twimg.com/images/themes/theme1/bg.png"/>
    <hyperlink ref="AU4" r:id="rId274" display="http://abs.twimg.com/images/themes/theme1/bg.png"/>
    <hyperlink ref="AU5" r:id="rId275" display="http://abs.twimg.com/images/themes/theme1/bg.png"/>
    <hyperlink ref="AU6" r:id="rId276" display="http://abs.twimg.com/images/themes/theme9/bg.gif"/>
    <hyperlink ref="AU7" r:id="rId277" display="http://abs.twimg.com/images/themes/theme1/bg.png"/>
    <hyperlink ref="AU8" r:id="rId278" display="http://abs.twimg.com/images/themes/theme1/bg.png"/>
    <hyperlink ref="AU9" r:id="rId279" display="http://abs.twimg.com/images/themes/theme14/bg.gif"/>
    <hyperlink ref="AU10" r:id="rId280" display="http://abs.twimg.com/images/themes/theme1/bg.png"/>
    <hyperlink ref="AU11" r:id="rId281" display="http://abs.twimg.com/images/themes/theme1/bg.png"/>
    <hyperlink ref="AU12" r:id="rId282" display="http://abs.twimg.com/images/themes/theme19/bg.gif"/>
    <hyperlink ref="AU13" r:id="rId283" display="http://abs.twimg.com/images/themes/theme14/bg.gif"/>
    <hyperlink ref="AU14" r:id="rId284" display="http://abs.twimg.com/images/themes/theme14/bg.gif"/>
    <hyperlink ref="AU15" r:id="rId285" display="http://abs.twimg.com/images/themes/theme19/bg.gif"/>
    <hyperlink ref="AU16" r:id="rId286" display="http://abs.twimg.com/images/themes/theme1/bg.png"/>
    <hyperlink ref="AU18" r:id="rId287" display="http://abs.twimg.com/images/themes/theme13/bg.gif"/>
    <hyperlink ref="AU19" r:id="rId288" display="http://abs.twimg.com/images/themes/theme1/bg.png"/>
    <hyperlink ref="AU20" r:id="rId289" display="http://abs.twimg.com/images/themes/theme4/bg.gif"/>
    <hyperlink ref="AU22" r:id="rId290" display="http://abs.twimg.com/images/themes/theme18/bg.gif"/>
    <hyperlink ref="AU23" r:id="rId291" display="http://abs.twimg.com/images/themes/theme7/bg.gif"/>
    <hyperlink ref="AU24" r:id="rId292" display="http://abs.twimg.com/images/themes/theme1/bg.png"/>
    <hyperlink ref="AU26" r:id="rId293" display="http://abs.twimg.com/images/themes/theme1/bg.png"/>
    <hyperlink ref="AU27" r:id="rId294" display="http://abs.twimg.com/images/themes/theme15/bg.png"/>
    <hyperlink ref="AU28" r:id="rId295" display="http://abs.twimg.com/images/themes/theme1/bg.png"/>
    <hyperlink ref="AU29" r:id="rId296" display="http://abs.twimg.com/images/themes/theme2/bg.gif"/>
    <hyperlink ref="AU30" r:id="rId297" display="http://abs.twimg.com/images/themes/theme1/bg.png"/>
    <hyperlink ref="AU31" r:id="rId298" display="http://abs.twimg.com/images/themes/theme1/bg.png"/>
    <hyperlink ref="AU32" r:id="rId299" display="http://abs.twimg.com/images/themes/theme1/bg.png"/>
    <hyperlink ref="AU33" r:id="rId300" display="http://abs.twimg.com/images/themes/theme1/bg.png"/>
    <hyperlink ref="AU34" r:id="rId301" display="http://abs.twimg.com/images/themes/theme1/bg.png"/>
    <hyperlink ref="AU36" r:id="rId302" display="http://abs.twimg.com/images/themes/theme14/bg.gif"/>
    <hyperlink ref="AU38" r:id="rId303" display="http://abs.twimg.com/images/themes/theme1/bg.png"/>
    <hyperlink ref="AU39" r:id="rId304" display="http://abs.twimg.com/images/themes/theme1/bg.png"/>
    <hyperlink ref="AU40" r:id="rId305" display="http://abs.twimg.com/images/themes/theme1/bg.png"/>
    <hyperlink ref="AU41" r:id="rId306" display="http://abs.twimg.com/images/themes/theme1/bg.png"/>
    <hyperlink ref="AU43" r:id="rId307" display="http://abs.twimg.com/images/themes/theme1/bg.png"/>
    <hyperlink ref="AU44" r:id="rId308" display="http://abs.twimg.com/images/themes/theme1/bg.png"/>
    <hyperlink ref="AU45" r:id="rId309" display="http://abs.twimg.com/images/themes/theme1/bg.png"/>
    <hyperlink ref="AU46" r:id="rId310" display="http://abs.twimg.com/images/themes/theme1/bg.png"/>
    <hyperlink ref="AU47" r:id="rId311" display="http://abs.twimg.com/images/themes/theme18/bg.gif"/>
    <hyperlink ref="AU48" r:id="rId312" display="http://abs.twimg.com/images/themes/theme1/bg.png"/>
    <hyperlink ref="AU49" r:id="rId313" display="http://abs.twimg.com/images/themes/theme1/bg.png"/>
    <hyperlink ref="AU50" r:id="rId314" display="http://abs.twimg.com/images/themes/theme1/bg.png"/>
    <hyperlink ref="AU51" r:id="rId315" display="http://abs.twimg.com/images/themes/theme6/bg.gif"/>
    <hyperlink ref="AU52" r:id="rId316" display="http://abs.twimg.com/images/themes/theme1/bg.png"/>
    <hyperlink ref="AU56" r:id="rId317" display="http://abs.twimg.com/images/themes/theme5/bg.gif"/>
    <hyperlink ref="AU57" r:id="rId318" display="http://abs.twimg.com/images/themes/theme1/bg.png"/>
    <hyperlink ref="AU58" r:id="rId319" display="http://abs.twimg.com/images/themes/theme1/bg.png"/>
    <hyperlink ref="AU59" r:id="rId320" display="http://abs.twimg.com/images/themes/theme1/bg.png"/>
    <hyperlink ref="AU60" r:id="rId321" display="http://abs.twimg.com/images/themes/theme1/bg.png"/>
    <hyperlink ref="AU61" r:id="rId322" display="http://abs.twimg.com/images/themes/theme1/bg.png"/>
    <hyperlink ref="AU62" r:id="rId323" display="http://abs.twimg.com/images/themes/theme1/bg.png"/>
    <hyperlink ref="AU65" r:id="rId324" display="http://abs.twimg.com/images/themes/theme1/bg.png"/>
    <hyperlink ref="AU66" r:id="rId325" display="http://abs.twimg.com/images/themes/theme1/bg.png"/>
    <hyperlink ref="AU67" r:id="rId326" display="http://abs.twimg.com/images/themes/theme1/bg.png"/>
    <hyperlink ref="AU68" r:id="rId327" display="http://abs.twimg.com/images/themes/theme1/bg.png"/>
    <hyperlink ref="AU69" r:id="rId328" display="http://abs.twimg.com/images/themes/theme1/bg.png"/>
    <hyperlink ref="AU70" r:id="rId329" display="http://abs.twimg.com/images/themes/theme2/bg.gif"/>
    <hyperlink ref="AU71" r:id="rId330" display="http://abs.twimg.com/images/themes/theme1/bg.png"/>
    <hyperlink ref="AU72" r:id="rId331" display="http://abs.twimg.com/images/themes/theme5/bg.gif"/>
    <hyperlink ref="AU73" r:id="rId332" display="http://abs.twimg.com/images/themes/theme1/bg.png"/>
    <hyperlink ref="AU74" r:id="rId333" display="http://abs.twimg.com/images/themes/theme1/bg.png"/>
    <hyperlink ref="AU75" r:id="rId334" display="http://abs.twimg.com/images/themes/theme1/bg.png"/>
    <hyperlink ref="AU76" r:id="rId335" display="http://abs.twimg.com/images/themes/theme1/bg.png"/>
    <hyperlink ref="AU77" r:id="rId336" display="http://abs.twimg.com/images/themes/theme18/bg.gif"/>
    <hyperlink ref="AU78" r:id="rId337" display="http://abs.twimg.com/images/themes/theme5/bg.gif"/>
    <hyperlink ref="AU79" r:id="rId338" display="http://abs.twimg.com/images/themes/theme3/bg.gif"/>
    <hyperlink ref="AU80" r:id="rId339" display="http://abs.twimg.com/images/themes/theme1/bg.png"/>
    <hyperlink ref="AU81" r:id="rId340" display="http://abs.twimg.com/images/themes/theme6/bg.gif"/>
    <hyperlink ref="AU82" r:id="rId341" display="http://pbs.twimg.com/profile_background_images/274304922/CM_TwitterBack.jpg"/>
    <hyperlink ref="AU83" r:id="rId342" display="http://abs.twimg.com/images/themes/theme1/bg.png"/>
    <hyperlink ref="AU85" r:id="rId343" display="http://abs.twimg.com/images/themes/theme1/bg.png"/>
    <hyperlink ref="AU87" r:id="rId344" display="http://abs.twimg.com/images/themes/theme1/bg.png"/>
    <hyperlink ref="AU88" r:id="rId345" display="http://abs.twimg.com/images/themes/theme1/bg.png"/>
    <hyperlink ref="AU89" r:id="rId346" display="http://abs.twimg.com/images/themes/theme1/bg.png"/>
    <hyperlink ref="AU90" r:id="rId347" display="http://abs.twimg.com/images/themes/theme7/bg.gif"/>
    <hyperlink ref="AU91" r:id="rId348" display="http://abs.twimg.com/images/themes/theme1/bg.png"/>
    <hyperlink ref="AU92" r:id="rId349" display="http://abs.twimg.com/images/themes/theme1/bg.png"/>
    <hyperlink ref="AU93" r:id="rId350" display="http://abs.twimg.com/images/themes/theme1/bg.png"/>
    <hyperlink ref="AU94" r:id="rId351" display="http://abs.twimg.com/images/themes/theme1/bg.png"/>
    <hyperlink ref="AU95" r:id="rId352" display="http://abs.twimg.com/images/themes/theme1/bg.png"/>
    <hyperlink ref="AU96" r:id="rId353" display="http://abs.twimg.com/images/themes/theme12/bg.gif"/>
    <hyperlink ref="AU97" r:id="rId354" display="http://abs.twimg.com/images/themes/theme1/bg.png"/>
    <hyperlink ref="AU98" r:id="rId355" display="http://abs.twimg.com/images/themes/theme5/bg.gif"/>
    <hyperlink ref="AU99" r:id="rId356" display="http://abs.twimg.com/images/themes/theme9/bg.gif"/>
    <hyperlink ref="AU100" r:id="rId357" display="http://abs.twimg.com/images/themes/theme4/bg.gif"/>
    <hyperlink ref="AU101" r:id="rId358" display="http://abs.twimg.com/images/themes/theme1/bg.png"/>
    <hyperlink ref="AU102" r:id="rId359" display="http://abs.twimg.com/images/themes/theme19/bg.gif"/>
    <hyperlink ref="AU103" r:id="rId360" display="http://abs.twimg.com/images/themes/theme9/bg.gif"/>
    <hyperlink ref="AU104" r:id="rId361" display="http://abs.twimg.com/images/themes/theme15/bg.png"/>
    <hyperlink ref="AU106" r:id="rId362" display="http://abs.twimg.com/images/themes/theme1/bg.png"/>
    <hyperlink ref="AU107" r:id="rId363" display="http://abs.twimg.com/images/themes/theme1/bg.png"/>
    <hyperlink ref="AU108" r:id="rId364" display="http://abs.twimg.com/images/themes/theme1/bg.png"/>
    <hyperlink ref="AU109" r:id="rId365" display="http://abs.twimg.com/images/themes/theme1/bg.png"/>
    <hyperlink ref="AU111" r:id="rId366" display="http://abs.twimg.com/images/themes/theme14/bg.gif"/>
    <hyperlink ref="AU112" r:id="rId367" display="http://abs.twimg.com/images/themes/theme1/bg.png"/>
    <hyperlink ref="AU113" r:id="rId368" display="http://abs.twimg.com/images/themes/theme1/bg.png"/>
    <hyperlink ref="AU114" r:id="rId369" display="http://abs.twimg.com/images/themes/theme1/bg.png"/>
    <hyperlink ref="AU117" r:id="rId370" display="http://abs.twimg.com/images/themes/theme13/bg.gif"/>
    <hyperlink ref="AU119" r:id="rId371" display="http://abs.twimg.com/images/themes/theme2/bg.gif"/>
    <hyperlink ref="AU121" r:id="rId372" display="http://abs.twimg.com/images/themes/theme14/bg.gif"/>
    <hyperlink ref="AU122" r:id="rId373" display="http://abs.twimg.com/images/themes/theme1/bg.png"/>
    <hyperlink ref="AU123" r:id="rId374" display="http://abs.twimg.com/images/themes/theme1/bg.png"/>
    <hyperlink ref="AU125" r:id="rId375" display="http://abs.twimg.com/images/themes/theme1/bg.png"/>
    <hyperlink ref="AU132" r:id="rId376" display="http://abs.twimg.com/images/themes/theme9/bg.gif"/>
    <hyperlink ref="AU133" r:id="rId377" display="http://abs.twimg.com/images/themes/theme1/bg.png"/>
    <hyperlink ref="AU134" r:id="rId378" display="http://abs.twimg.com/images/themes/theme1/bg.png"/>
    <hyperlink ref="AU135" r:id="rId379" display="http://abs.twimg.com/images/themes/theme1/bg.png"/>
    <hyperlink ref="AU136" r:id="rId380" display="http://abs.twimg.com/images/themes/theme1/bg.png"/>
    <hyperlink ref="AU137" r:id="rId381" display="http://abs.twimg.com/images/themes/theme14/bg.gif"/>
    <hyperlink ref="AU138" r:id="rId382" display="http://abs.twimg.com/images/themes/theme10/bg.gif"/>
    <hyperlink ref="AU139" r:id="rId383" display="http://abs.twimg.com/images/themes/theme1/bg.png"/>
    <hyperlink ref="AU140" r:id="rId384" display="http://abs.twimg.com/images/themes/theme1/bg.png"/>
    <hyperlink ref="AU141" r:id="rId385" display="http://abs.twimg.com/images/themes/theme1/bg.png"/>
    <hyperlink ref="AU142" r:id="rId386" display="http://abs.twimg.com/images/themes/theme1/bg.png"/>
    <hyperlink ref="AU144" r:id="rId387" display="http://abs.twimg.com/images/themes/theme18/bg.gif"/>
    <hyperlink ref="AU145" r:id="rId388" display="http://abs.twimg.com/images/themes/theme1/bg.png"/>
    <hyperlink ref="AU147" r:id="rId389" display="http://abs.twimg.com/images/themes/theme1/bg.png"/>
    <hyperlink ref="AU148" r:id="rId390" display="http://abs.twimg.com/images/themes/theme1/bg.png"/>
    <hyperlink ref="AU149" r:id="rId391" display="http://abs.twimg.com/images/themes/theme1/bg.png"/>
    <hyperlink ref="AU150" r:id="rId392" display="http://abs.twimg.com/images/themes/theme1/bg.png"/>
    <hyperlink ref="AU152" r:id="rId393" display="http://abs.twimg.com/images/themes/theme1/bg.png"/>
    <hyperlink ref="AU154" r:id="rId394" display="http://abs.twimg.com/images/themes/theme3/bg.gif"/>
    <hyperlink ref="AU155" r:id="rId395" display="http://abs.twimg.com/images/themes/theme1/bg.png"/>
    <hyperlink ref="AU156" r:id="rId396" display="http://abs.twimg.com/images/themes/theme1/bg.png"/>
    <hyperlink ref="AU157" r:id="rId397" display="http://abs.twimg.com/images/themes/theme14/bg.gif"/>
    <hyperlink ref="AU158" r:id="rId398" display="http://abs.twimg.com/images/themes/theme9/bg.gif"/>
    <hyperlink ref="AU160" r:id="rId399" display="http://abs.twimg.com/images/themes/theme1/bg.png"/>
    <hyperlink ref="AU162" r:id="rId400" display="http://abs.twimg.com/images/themes/theme1/bg.png"/>
    <hyperlink ref="AU163" r:id="rId401" display="http://abs.twimg.com/images/themes/theme3/bg.gif"/>
    <hyperlink ref="AU164" r:id="rId402" display="http://abs.twimg.com/images/themes/theme1/bg.png"/>
    <hyperlink ref="AU165" r:id="rId403" display="http://abs.twimg.com/images/themes/theme6/bg.gif"/>
    <hyperlink ref="AU166" r:id="rId404" display="http://abs.twimg.com/images/themes/theme1/bg.png"/>
    <hyperlink ref="AU167" r:id="rId405" display="http://abs.twimg.com/images/themes/theme1/bg.png"/>
    <hyperlink ref="AU168" r:id="rId406" display="http://abs.twimg.com/images/themes/theme15/bg.png"/>
    <hyperlink ref="AU169" r:id="rId407" display="http://abs.twimg.com/images/themes/theme4/bg.gif"/>
    <hyperlink ref="AU170" r:id="rId408" display="http://abs.twimg.com/images/themes/theme1/bg.png"/>
    <hyperlink ref="AU173" r:id="rId409" display="http://abs.twimg.com/images/themes/theme14/bg.gif"/>
    <hyperlink ref="AU174" r:id="rId410" display="http://abs.twimg.com/images/themes/theme15/bg.png"/>
    <hyperlink ref="AU175" r:id="rId411" display="http://abs.twimg.com/images/themes/theme1/bg.png"/>
    <hyperlink ref="AU176" r:id="rId412" display="http://abs.twimg.com/images/themes/theme1/bg.png"/>
    <hyperlink ref="AU177" r:id="rId413" display="http://abs.twimg.com/images/themes/theme1/bg.png"/>
    <hyperlink ref="AU179" r:id="rId414" display="http://abs.twimg.com/images/themes/theme1/bg.png"/>
    <hyperlink ref="AU180" r:id="rId415" display="http://abs.twimg.com/images/themes/theme15/bg.png"/>
    <hyperlink ref="AU181" r:id="rId416" display="http://abs.twimg.com/images/themes/theme15/bg.png"/>
    <hyperlink ref="F3" r:id="rId417" display="http://pbs.twimg.com/profile_images/835252240587751424/2BWFZdKp_normal.jpg"/>
    <hyperlink ref="F4" r:id="rId418" display="http://pbs.twimg.com/profile_images/835235417611890688/ZSd8oZMx_normal.jpg"/>
    <hyperlink ref="F5" r:id="rId419" display="http://pbs.twimg.com/profile_images/835251135451582464/HGEA2U6T_normal.jpg"/>
    <hyperlink ref="F6" r:id="rId420" display="http://pbs.twimg.com/profile_images/1070084813061685248/b_mt_V3u_normal.jpg"/>
    <hyperlink ref="F7" r:id="rId421" display="http://pbs.twimg.com/profile_images/835239437541900288/_CvwOiqZ_normal.jpg"/>
    <hyperlink ref="F8" r:id="rId422" display="http://pbs.twimg.com/profile_images/835258871497248769/1Hr2vfRb_normal.jpg"/>
    <hyperlink ref="F9" r:id="rId423" display="http://pbs.twimg.com/profile_images/835250820740349952/9pkbTMiX_normal.jpg"/>
    <hyperlink ref="F10" r:id="rId424" display="http://pbs.twimg.com/profile_images/1060368979934568448/ABLadYoT_normal.jpg"/>
    <hyperlink ref="F11" r:id="rId425" display="http://pbs.twimg.com/profile_images/504835898/samsm2_normal.jpg"/>
    <hyperlink ref="F12" r:id="rId426" display="http://pbs.twimg.com/profile_images/552627762771423233/-xrXRGJw_normal.jpeg"/>
    <hyperlink ref="F13" r:id="rId427" display="http://pbs.twimg.com/profile_images/935971532949606400/aTPXrUgf_normal.jpg"/>
    <hyperlink ref="F14" r:id="rId428" display="http://pbs.twimg.com/profile_images/2768261356/99fe93f2040ae317a5aedf76b0fc9587_normal.jpeg"/>
    <hyperlink ref="F15" r:id="rId429" display="http://pbs.twimg.com/profile_images/1059265737/Fish_Catch_and_Release_normal.jpg"/>
    <hyperlink ref="F16" r:id="rId430" display="http://pbs.twimg.com/profile_images/1841487869/better_bottle_bill_twitter_normal.jpg"/>
    <hyperlink ref="F17" r:id="rId431" display="http://pbs.twimg.com/profile_images/714917003794980866/5lrBYeZQ_normal.jpg"/>
    <hyperlink ref="F18" r:id="rId432" display="http://pbs.twimg.com/profile_images/1058404864596729864/1cMQW0Dc_normal.jpg"/>
    <hyperlink ref="F19" r:id="rId433" display="http://pbs.twimg.com/profile_images/934077241746538496/i66l1Wbh_normal.jpg"/>
    <hyperlink ref="F20" r:id="rId434" display="http://pbs.twimg.com/profile_images/1083787262582759424/M0M42jPr_normal.jpg"/>
    <hyperlink ref="F21" r:id="rId435" display="http://pbs.twimg.com/profile_images/1077831890231422978/OzkphwcT_normal.jpg"/>
    <hyperlink ref="F22" r:id="rId436" display="http://pbs.twimg.com/profile_images/886099803268100100/e_FQVBeD_normal.jpg"/>
    <hyperlink ref="F23" r:id="rId437" display="http://pbs.twimg.com/profile_images/1073945156255137792/7VSscaFW_normal.jpg"/>
    <hyperlink ref="F24" r:id="rId438" display="http://pbs.twimg.com/profile_images/1084910916863434759/ng3XwMKu_normal.jpg"/>
    <hyperlink ref="F25" r:id="rId439" display="http://pbs.twimg.com/profile_images/915698261112926208/f2rBBq2H_normal.jpg"/>
    <hyperlink ref="F26" r:id="rId440" display="http://pbs.twimg.com/profile_images/1262913543/Photo_on_2011-02-12_at_09.49__2_normal.jpg"/>
    <hyperlink ref="F27" r:id="rId441" display="http://pbs.twimg.com/profile_images/1063534280163409924/14shFEu0_normal.jpg"/>
    <hyperlink ref="F28" r:id="rId442" display="http://pbs.twimg.com/profile_images/487714702743449600/ltCkMOx9_normal.jpeg"/>
    <hyperlink ref="F29" r:id="rId443" display="http://pbs.twimg.com/profile_images/793505804922056705/C_TTTKE6_normal.jpg"/>
    <hyperlink ref="F30" r:id="rId444" display="http://pbs.twimg.com/profile_images/930487379684716550/gSyxNkp4_normal.jpg"/>
    <hyperlink ref="F31" r:id="rId445" display="http://pbs.twimg.com/profile_images/1083314203342057472/98LquEnY_normal.jpg"/>
    <hyperlink ref="F32" r:id="rId446" display="http://pbs.twimg.com/profile_images/605751424727707648/_egGkpZO_normal.jpg"/>
    <hyperlink ref="F33" r:id="rId447" display="http://pbs.twimg.com/profile_images/460901080176414720/wv4RpC70_normal.png"/>
    <hyperlink ref="F34" r:id="rId448" display="http://pbs.twimg.com/profile_images/705087700269817857/yv1jLeHt_normal.jpg"/>
    <hyperlink ref="F35" r:id="rId449" display="http://pbs.twimg.com/profile_images/955717488976760832/HaMMHjTm_normal.jpg"/>
    <hyperlink ref="F36" r:id="rId450" display="http://pbs.twimg.com/profile_images/530555298532978688/fOT6Kp2q_normal.png"/>
    <hyperlink ref="F37" r:id="rId451" display="http://pbs.twimg.com/profile_images/858070771310178305/C3_67jya_normal.jpg"/>
    <hyperlink ref="F38" r:id="rId452" display="http://pbs.twimg.com/profile_images/735841696248934400/HI6oBl3i_normal.jpg"/>
    <hyperlink ref="F39" r:id="rId453" display="http://pbs.twimg.com/profile_images/1010965318796103680/YYSleQro_normal.jpg"/>
    <hyperlink ref="F40" r:id="rId454" display="http://pbs.twimg.com/profile_images/1085664347769065473/herUhy5f_normal.jpg"/>
    <hyperlink ref="F41" r:id="rId455" display="http://pbs.twimg.com/profile_images/942828223104155648/nDETuQlB_normal.jpg"/>
    <hyperlink ref="F42" r:id="rId456" display="http://pbs.twimg.com/profile_images/1009481395247382530/FenmJ0l6_normal.jpg"/>
    <hyperlink ref="F43" r:id="rId457" display="http://pbs.twimg.com/profile_images/1039686311664267264/85QtIAVS_normal.jpg"/>
    <hyperlink ref="F44" r:id="rId458" display="http://pbs.twimg.com/profile_images/2219658133/CJMayBallinFull_normal.jpg"/>
    <hyperlink ref="F45" r:id="rId459" display="http://pbs.twimg.com/profile_images/943969159544651776/0cETdPSZ_normal.jpg"/>
    <hyperlink ref="F46" r:id="rId460" display="http://pbs.twimg.com/profile_images/493470165799948288/ixmF8XE8_normal.jpeg"/>
    <hyperlink ref="F47" r:id="rId461" display="http://pbs.twimg.com/profile_images/1032296793042706434/zTUDurd7_normal.jpg"/>
    <hyperlink ref="F48" r:id="rId462" display="http://pbs.twimg.com/profile_images/807662913649422336/bIBS48Bq_normal.jpg"/>
    <hyperlink ref="F49" r:id="rId463" display="http://pbs.twimg.com/profile_images/1029398475048280064/p3qzfPPD_normal.jpg"/>
    <hyperlink ref="F50" r:id="rId464" display="http://pbs.twimg.com/profile_images/871081448358334464/mx778QP5_normal.jpg"/>
    <hyperlink ref="F51" r:id="rId465" display="http://pbs.twimg.com/profile_images/1000131156472315904/TfTJ3RWM_normal.jpg"/>
    <hyperlink ref="F52" r:id="rId466" display="http://pbs.twimg.com/profile_images/669337463287128064/AKIplqtW_normal.png"/>
    <hyperlink ref="F53" r:id="rId467" display="http://pbs.twimg.com/profile_images/936355772996472838/4G1duIPW_normal.jpg"/>
    <hyperlink ref="F54" r:id="rId468" display="http://pbs.twimg.com/profile_images/1055521116263976960/tFywraww_normal.jpg"/>
    <hyperlink ref="F55" r:id="rId469" display="http://pbs.twimg.com/profile_images/1093640554267594752/YTZePmoT_normal.jpg"/>
    <hyperlink ref="F56" r:id="rId470" display="http://pbs.twimg.com/profile_images/923711672283312128/u2r5zjq2_normal.jpg"/>
    <hyperlink ref="F57" r:id="rId471" display="http://pbs.twimg.com/profile_images/1027053559550865408/LujBTxQ9_normal.jpg"/>
    <hyperlink ref="F58" r:id="rId472" display="http://pbs.twimg.com/profile_images/963583273992704006/uC6KfMYp_normal.jpg"/>
    <hyperlink ref="F59" r:id="rId473" display="http://pbs.twimg.com/profile_images/704394777916116992/EEvXSvA6_normal.jpg"/>
    <hyperlink ref="F60" r:id="rId474" display="http://pbs.twimg.com/profile_images/877950251927093250/P4G-P14o_normal.jpg"/>
    <hyperlink ref="F61" r:id="rId475" display="http://pbs.twimg.com/profile_images/992853315581968384/gd-BC68b_normal.jpg"/>
    <hyperlink ref="F62" r:id="rId476" display="http://pbs.twimg.com/profile_images/1011332604598149120/85_I56b8_normal.jpg"/>
    <hyperlink ref="F63" r:id="rId477" display="http://pbs.twimg.com/profile_images/839493918085410820/jwD66zt2_normal.jpg"/>
    <hyperlink ref="F64" r:id="rId478" display="http://pbs.twimg.com/profile_images/837113943076175872/m0-yTLbh_normal.jpg"/>
    <hyperlink ref="F65" r:id="rId479" display="http://pbs.twimg.com/profile_images/730488889723355140/UOACmGZB_normal.jpg"/>
    <hyperlink ref="F66" r:id="rId480" display="http://pbs.twimg.com/profile_images/1042512519510798336/8FxHyL_N_normal.jpg"/>
    <hyperlink ref="F67" r:id="rId481" display="http://pbs.twimg.com/profile_images/414052556906573826/e1WklIqY_normal.png"/>
    <hyperlink ref="F68" r:id="rId482" display="http://pbs.twimg.com/profile_images/420046867477438465/82tGXW5p_normal.png"/>
    <hyperlink ref="F69" r:id="rId483" display="http://pbs.twimg.com/profile_images/1089992505175744517/CWLydKjx_normal.jpg"/>
    <hyperlink ref="F70" r:id="rId484" display="http://pbs.twimg.com/profile_images/1939361799/CCElogoHiRes__2__normal.jpg"/>
    <hyperlink ref="F71" r:id="rId485" display="http://pbs.twimg.com/profile_images/816334940732325888/BVH3Vu6o_normal.jpg"/>
    <hyperlink ref="F72" r:id="rId486" display="http://pbs.twimg.com/profile_images/817502654725296129/gL3moZlE_normal.jpg"/>
    <hyperlink ref="F73" r:id="rId487" display="http://pbs.twimg.com/profile_images/950692768392740866/PLgjQVi__normal.jpg"/>
    <hyperlink ref="F74" r:id="rId488" display="http://pbs.twimg.com/profile_images/1040183559514927104/9x0j5Lv7_normal.jpg"/>
    <hyperlink ref="F75" r:id="rId489" display="http://pbs.twimg.com/profile_images/974598585147944960/x6uVq-8u_normal.jpg"/>
    <hyperlink ref="F76" r:id="rId490" display="http://pbs.twimg.com/profile_images/741462125/n289040351411_6145_normal.jpg"/>
    <hyperlink ref="F77" r:id="rId491" display="http://pbs.twimg.com/profile_images/650093717970223105/rHHGj2pI_normal.jpg"/>
    <hyperlink ref="F78" r:id="rId492" display="http://pbs.twimg.com/profile_images/814893405650067457/gcdEnn7u_normal.jpg"/>
    <hyperlink ref="F79" r:id="rId493" display="http://pbs.twimg.com/profile_images/751182702502490112/WOvX5mYF_normal.jpg"/>
    <hyperlink ref="F80" r:id="rId494" display="http://pbs.twimg.com/profile_images/494939870653997056/sKRv4aRS_normal.jpeg"/>
    <hyperlink ref="F81" r:id="rId495" display="http://pbs.twimg.com/profile_images/847200464684728320/cWY0UMGU_normal.jpg"/>
    <hyperlink ref="F82" r:id="rId496" display="http://pbs.twimg.com/profile_images/862396982882598912/vvRITssb_normal.jpg"/>
    <hyperlink ref="F83" r:id="rId497" display="http://pbs.twimg.com/profile_images/2760417601/3ec6cd3ebd63817a59ea8ce4a63c9e7d_normal.jpeg"/>
    <hyperlink ref="F84" r:id="rId498" display="http://abs.twimg.com/sticky/default_profile_images/default_profile_normal.png"/>
    <hyperlink ref="F85" r:id="rId499" display="http://pbs.twimg.com/profile_images/1096428723040071680/iS7xXqHl_normal.jpg"/>
    <hyperlink ref="F86" r:id="rId500" display="http://pbs.twimg.com/profile_images/1048376755290030081/2QM3DwZa_normal.jpg"/>
    <hyperlink ref="F87" r:id="rId501" display="http://pbs.twimg.com/profile_images/878354521285693440/-rKCcjvP_normal.jpg"/>
    <hyperlink ref="F88" r:id="rId502" display="http://pbs.twimg.com/profile_images/535673818358902784/6jD2S4iR_normal.png"/>
    <hyperlink ref="F89" r:id="rId503" display="http://pbs.twimg.com/profile_images/1083460212638580741/s-SdgUuw_normal.jpg"/>
    <hyperlink ref="F90" r:id="rId504" display="http://pbs.twimg.com/profile_images/1095367445706141697/A-8fLxqU_normal.jpg"/>
    <hyperlink ref="F91" r:id="rId505" display="http://pbs.twimg.com/profile_images/818584039678324736/XOovQ30f_normal.jpg"/>
    <hyperlink ref="F92" r:id="rId506" display="http://pbs.twimg.com/profile_images/847205655265951744/fDRBoPHM_normal.jpg"/>
    <hyperlink ref="F93" r:id="rId507" display="http://pbs.twimg.com/profile_images/993957146520948739/6RECydax_normal.jpg"/>
    <hyperlink ref="F94" r:id="rId508" display="http://pbs.twimg.com/profile_images/1094748830086688769/n-A_Icha_normal.jpg"/>
    <hyperlink ref="F95" r:id="rId509" display="http://pbs.twimg.com/profile_images/874462652126384128/vo1rn_TI_normal.jpg"/>
    <hyperlink ref="F96" r:id="rId510" display="http://pbs.twimg.com/profile_images/847086813034438656/rMR3IC1n_normal.jpg"/>
    <hyperlink ref="F97" r:id="rId511" display="http://pbs.twimg.com/profile_images/1016665985967849473/6vabMQtd_normal.jpg"/>
    <hyperlink ref="F98" r:id="rId512" display="http://pbs.twimg.com/profile_images/632228259879628800/-gvVhzPn_normal.png"/>
    <hyperlink ref="F99" r:id="rId513" display="http://pbs.twimg.com/profile_images/1075466548490297344/vtMpVoKA_normal.jpg"/>
    <hyperlink ref="F100" r:id="rId514" display="http://pbs.twimg.com/profile_images/900162021345312768/vp4oVdm2_normal.jpg"/>
    <hyperlink ref="F101" r:id="rId515" display="http://pbs.twimg.com/profile_images/883073257058054144/ucVwG5U8_normal.jpg"/>
    <hyperlink ref="F102" r:id="rId516" display="http://pbs.twimg.com/profile_images/378800000068912305/50291c00b43e25c67e68b669f5ef1071_normal.png"/>
    <hyperlink ref="F103" r:id="rId517" display="http://pbs.twimg.com/profile_images/1094968978953375745/xQpYb-hI_normal.jpg"/>
    <hyperlink ref="F104" r:id="rId518" display="http://pbs.twimg.com/profile_images/1083505445132615680/_hNpH4Vd_normal.jpg"/>
    <hyperlink ref="F105" r:id="rId519" display="http://pbs.twimg.com/profile_images/949453367289380864/eK9oI2q__normal.jpg"/>
    <hyperlink ref="F106" r:id="rId520" display="http://pbs.twimg.com/profile_images/2652401850/6e775836d4000d87a944ef6de0031464_normal.png"/>
    <hyperlink ref="F107" r:id="rId521" display="http://pbs.twimg.com/profile_images/735873367186788352/CHldWZJk_normal.jpg"/>
    <hyperlink ref="F108" r:id="rId522" display="http://pbs.twimg.com/profile_images/552867620030922752/yma5qds-_normal.jpeg"/>
    <hyperlink ref="F109" r:id="rId523" display="http://pbs.twimg.com/profile_images/491350819334144000/4HQKX8yi_normal.jpeg"/>
    <hyperlink ref="F110" r:id="rId524" display="http://pbs.twimg.com/profile_images/1096078627903541248/L2BU3nTQ_normal.jpg"/>
    <hyperlink ref="F111" r:id="rId525" display="http://pbs.twimg.com/profile_images/1017270072430202880/XeLh6Kf0_normal.jpg"/>
    <hyperlink ref="F112" r:id="rId526" display="http://pbs.twimg.com/profile_images/929046879807029248/coEzZeme_normal.jpg"/>
    <hyperlink ref="F113" r:id="rId527" display="http://pbs.twimg.com/profile_images/1095199158871384070/kaXbH6y5_normal.jpg"/>
    <hyperlink ref="F114" r:id="rId528" display="http://pbs.twimg.com/profile_images/1089983714132520960/X3Jb-CW2_normal.jpg"/>
    <hyperlink ref="F115" r:id="rId529" display="http://pbs.twimg.com/profile_images/877624096590352386/OXA21XOP_normal.jpg"/>
    <hyperlink ref="F116" r:id="rId530" display="http://pbs.twimg.com/profile_images/1076293842020626433/nW9ek0qR_normal.jpg"/>
    <hyperlink ref="F117" r:id="rId531" display="http://pbs.twimg.com/profile_images/1010183239846191104/nYX9Ivh6_normal.jpg"/>
    <hyperlink ref="F118" r:id="rId532" display="http://pbs.twimg.com/profile_images/907811736568385537/oti5CIhF_normal.jpg"/>
    <hyperlink ref="F119" r:id="rId533" display="http://pbs.twimg.com/profile_images/1085387471368712192/USmAeSJA_normal.jpg"/>
    <hyperlink ref="F120" r:id="rId534" display="http://pbs.twimg.com/profile_images/1079037828544245761/UB7yY0qF_normal.jpg"/>
    <hyperlink ref="F121" r:id="rId535" display="http://pbs.twimg.com/profile_images/594202492231004161/HDrp4ADS_normal.png"/>
    <hyperlink ref="F122" r:id="rId536" display="http://pbs.twimg.com/profile_images/135825506/kglologo_normal.png"/>
    <hyperlink ref="F123" r:id="rId537" display="http://pbs.twimg.com/profile_images/887492026/KIWA_tweet_normal.jpg"/>
    <hyperlink ref="F124" r:id="rId538" display="http://pbs.twimg.com/profile_images/1035315195609051136/OfK9y2qk_normal.jpg"/>
    <hyperlink ref="F125" r:id="rId539" display="http://pbs.twimg.com/profile_images/1082259560864407552/Gpq3Q3UH_normal.jpg"/>
    <hyperlink ref="F126" r:id="rId540" display="http://pbs.twimg.com/profile_images/1087118386021187587/1fBjxrNX_normal.jpg"/>
    <hyperlink ref="F127" r:id="rId541" display="http://pbs.twimg.com/profile_images/1060901397670125568/DjX0_r9i_normal.jpg"/>
    <hyperlink ref="F128" r:id="rId542" display="http://pbs.twimg.com/profile_images/979159959740080128/RxmoLHZq_normal.jpg"/>
    <hyperlink ref="F129" r:id="rId543" display="http://pbs.twimg.com/profile_images/967422330585649152/5hpmQD0b_normal.jpg"/>
    <hyperlink ref="F130" r:id="rId544" display="http://pbs.twimg.com/profile_images/967420939649605633/80lJz-py_normal.jpg"/>
    <hyperlink ref="F131" r:id="rId545" display="http://pbs.twimg.com/profile_images/966853639733116928/cNeNndxS_normal.jpg"/>
    <hyperlink ref="F132" r:id="rId546" display="http://pbs.twimg.com/profile_images/593883868270231552/rICnQsFj_normal.jpg"/>
    <hyperlink ref="F133" r:id="rId547" display="http://pbs.twimg.com/profile_images/40757322/syfavatar_normal.jpg"/>
    <hyperlink ref="F134" r:id="rId548" display="http://pbs.twimg.com/profile_images/1081268534397800448/31ZFfG_I_normal.jpg"/>
    <hyperlink ref="F135" r:id="rId549" display="http://pbs.twimg.com/profile_images/948227960510734342/VcY0MFWB_normal.jpg"/>
    <hyperlink ref="F136" r:id="rId550" display="http://pbs.twimg.com/profile_images/510155136237174785/8DarHRxk_normal.jpeg"/>
    <hyperlink ref="F137" r:id="rId551" display="http://pbs.twimg.com/profile_images/539877958110806016/SCNOViOh_normal.jpeg"/>
    <hyperlink ref="F138" r:id="rId552" display="http://pbs.twimg.com/profile_images/1055804107661983744/yppSHJ9J_normal.jpg"/>
    <hyperlink ref="F139" r:id="rId553" display="http://pbs.twimg.com/profile_images/1044088637296709632/TXC15fjB_normal.jpg"/>
    <hyperlink ref="F140" r:id="rId554" display="http://pbs.twimg.com/profile_images/855725518590689280/3tUIkwet_normal.jpg"/>
    <hyperlink ref="F141" r:id="rId555" display="http://pbs.twimg.com/profile_images/3053074401/ba4cffba9a9e3f1a5ce021d392d05036_normal.jpeg"/>
    <hyperlink ref="F142" r:id="rId556" display="http://pbs.twimg.com/profile_images/532980565650051073/y7NXlcxp_normal.jpeg"/>
    <hyperlink ref="F143" r:id="rId557" display="http://pbs.twimg.com/profile_images/893177058985099265/H4nXGPXE_normal.jpg"/>
    <hyperlink ref="F144" r:id="rId558" display="http://pbs.twimg.com/profile_images/427235857603371008/hoSv-C21_normal.png"/>
    <hyperlink ref="F145" r:id="rId559" display="http://pbs.twimg.com/profile_images/978767316438597633/_x6s-sim_normal.jpg"/>
    <hyperlink ref="F146" r:id="rId560" display="http://pbs.twimg.com/profile_images/1057753584102793218/kJUneTEs_normal.jpg"/>
    <hyperlink ref="F147" r:id="rId561" display="http://pbs.twimg.com/profile_images/692813774869262337/p8P89fjP_normal.png"/>
    <hyperlink ref="F148" r:id="rId562" display="http://pbs.twimg.com/profile_images/1764747620/Ralston_original_normal.jpg"/>
    <hyperlink ref="F149" r:id="rId563" display="http://pbs.twimg.com/profile_images/994051799324610560/zduiyrK6_normal.jpg"/>
    <hyperlink ref="F150" r:id="rId564" display="http://pbs.twimg.com/profile_images/612302117965967360/pxTf_7Jg_normal.jpg"/>
    <hyperlink ref="F151" r:id="rId565" display="http://pbs.twimg.com/profile_images/1091026101185531906/6yMUmClL_normal.jpg"/>
    <hyperlink ref="F152" r:id="rId566" display="http://pbs.twimg.com/profile_images/1094236373576491009/F3pzZE6a_normal.jpg"/>
    <hyperlink ref="F153" r:id="rId567" display="http://pbs.twimg.com/profile_images/1043916834188218373/M0yJhZjc_normal.jpg"/>
    <hyperlink ref="F154" r:id="rId568" display="http://pbs.twimg.com/profile_images/694238257102483456/6JzhOxJt_normal.jpg"/>
    <hyperlink ref="F155" r:id="rId569" display="http://pbs.twimg.com/profile_images/1328579186/twitterphoto_normal.jpg"/>
    <hyperlink ref="F156" r:id="rId570" display="http://pbs.twimg.com/profile_images/638827582545260544/97yEhf_o_normal.jpg"/>
    <hyperlink ref="F157" r:id="rId571" display="http://pbs.twimg.com/profile_images/1043158237632126976/1l9xZ3sc_normal.jpg"/>
    <hyperlink ref="F158" r:id="rId572" display="http://pbs.twimg.com/profile_images/483707042670985216/sbm2VlQE_normal.jpeg"/>
    <hyperlink ref="F159" r:id="rId573" display="http://pbs.twimg.com/profile_images/967391277569355776/mF5_zZdO_normal.jpg"/>
    <hyperlink ref="F160" r:id="rId574" display="http://pbs.twimg.com/profile_images/498915107468894208/wwnRgOB9_normal.png"/>
    <hyperlink ref="F161" r:id="rId575" display="http://pbs.twimg.com/profile_images/1091493741934854144/ZtKwAaSc_normal.jpg"/>
    <hyperlink ref="F162" r:id="rId576" display="http://pbs.twimg.com/profile_images/864220615422726144/F3M8Co7J_normal.jpg"/>
    <hyperlink ref="F163" r:id="rId577" display="http://pbs.twimg.com/profile_images/2653646660/d8b387eb961bb8c444750bf70b57f33d_normal.png"/>
    <hyperlink ref="F164" r:id="rId578" display="http://pbs.twimg.com/profile_images/448162267981307904/d_OHmzXd_normal.jpeg"/>
    <hyperlink ref="F165" r:id="rId579" display="http://pbs.twimg.com/profile_images/1295142140/MysticTrain_normal.jpg"/>
    <hyperlink ref="F166" r:id="rId580" display="http://pbs.twimg.com/profile_images/616638763716882432/WQvDiKJQ_normal.jpg"/>
    <hyperlink ref="F167" r:id="rId581" display="http://pbs.twimg.com/profile_images/948795273681104897/hFMDXtZB_normal.jpg"/>
    <hyperlink ref="F168" r:id="rId582" display="http://pbs.twimg.com/profile_images/2623937172/acn2bi822bff2uv64qr3_normal.png"/>
    <hyperlink ref="F169" r:id="rId583" display="http://pbs.twimg.com/profile_images/666452894699253760/rTrjYsW5_normal.jpg"/>
    <hyperlink ref="F170" r:id="rId584" display="http://pbs.twimg.com/profile_images/923667780649357314/YTM1dNv6_normal.jpg"/>
    <hyperlink ref="F171" r:id="rId585" display="http://pbs.twimg.com/profile_images/1043674143978340352/r6e9MnFt_normal.jpg"/>
    <hyperlink ref="F172" r:id="rId586" display="http://pbs.twimg.com/profile_images/829080204387577856/GPiWtbmC_normal.jpg"/>
    <hyperlink ref="F173" r:id="rId587" display="http://pbs.twimg.com/profile_images/1429295829/tG_normal.jpg"/>
    <hyperlink ref="F174" r:id="rId588" display="http://pbs.twimg.com/profile_images/1408216501/OKaytwittericon_normal.jpg"/>
    <hyperlink ref="F175" r:id="rId589" display="http://pbs.twimg.com/profile_images/1085909389570002946/uXD_2g4W_normal.jpg"/>
    <hyperlink ref="F176" r:id="rId590" display="http://pbs.twimg.com/profile_images/1087422410817556480/EF5WHpTD_normal.jpg"/>
    <hyperlink ref="F177" r:id="rId591" display="http://pbs.twimg.com/profile_images/3161626332/a64daa407da2f6ab4d5b08c440aaa044_normal.jpeg"/>
    <hyperlink ref="F178" r:id="rId592" display="http://abs.twimg.com/sticky/default_profile_images/default_profile_normal.png"/>
    <hyperlink ref="F179" r:id="rId593" display="http://pbs.twimg.com/profile_images/926303888365510656/IHt-GEhl_normal.jpg"/>
    <hyperlink ref="F180" r:id="rId594" display="http://pbs.twimg.com/profile_images/954132096926101504/yjPO1OlX_normal.jpg"/>
    <hyperlink ref="F181" r:id="rId595" display="http://pbs.twimg.com/profile_images/1015289836939370496/h-XJF3AR_normal.jpg"/>
    <hyperlink ref="AX3" r:id="rId596" display="https://twitter.com/canbyherald"/>
    <hyperlink ref="AX4" r:id="rId597" display="https://twitter.com/valleytimes"/>
    <hyperlink ref="AX5" r:id="rId598" display="https://twitter.com/cntrloregonian"/>
    <hyperlink ref="AX6" r:id="rId599" display="https://twitter.com/mojatt"/>
    <hyperlink ref="AX7" r:id="rId600" display="https://twitter.com/gresham_outlook"/>
    <hyperlink ref="AX8" r:id="rId601" display="https://twitter.com/estacada_news"/>
    <hyperlink ref="AX9" r:id="rId602" display="https://twitter.com/sandypost"/>
    <hyperlink ref="AX10" r:id="rId603" display="https://twitter.com/nwfisch"/>
    <hyperlink ref="AX11" r:id="rId604" display="https://twitter.com/openloop"/>
    <hyperlink ref="AX12" r:id="rId605" display="https://twitter.com/brewerbi"/>
    <hyperlink ref="AX13" r:id="rId606" display="https://twitter.com/tives"/>
    <hyperlink ref="AX14" r:id="rId607" display="https://twitter.com/ptskahill"/>
    <hyperlink ref="AX15" r:id="rId608" display="https://twitter.com/bradfreidhof"/>
    <hyperlink ref="AX16" r:id="rId609" display="https://twitter.com/iowabottlebill"/>
    <hyperlink ref="AX17" r:id="rId610" display="https://twitter.com/deeplezpower"/>
    <hyperlink ref="AX18" r:id="rId611" display="https://twitter.com/connollymer"/>
    <hyperlink ref="AX19" r:id="rId612" display="https://twitter.com/utahan15"/>
    <hyperlink ref="AX20" r:id="rId613" display="https://twitter.com/erinbode"/>
    <hyperlink ref="AX21" r:id="rId614" display="https://twitter.com/robinrashell"/>
    <hyperlink ref="AX22" r:id="rId615" display="https://twitter.com/heyitsaesh"/>
    <hyperlink ref="AX23" r:id="rId616" display="https://twitter.com/rodrdomi2692"/>
    <hyperlink ref="AX24" r:id="rId617" display="https://twitter.com/cartercraft"/>
    <hyperlink ref="AX25" r:id="rId618" display="https://twitter.com/dougcasler1"/>
    <hyperlink ref="AX26" r:id="rId619" display="https://twitter.com/ndudley1"/>
    <hyperlink ref="AX27" r:id="rId620" display="https://twitter.com/ricktrilsch"/>
    <hyperlink ref="AX28" r:id="rId621" display="https://twitter.com/wcp"/>
    <hyperlink ref="AX29" r:id="rId622" display="https://twitter.com/tomsherwood"/>
    <hyperlink ref="AX30" r:id="rId623" display="https://twitter.com/kojoshow"/>
    <hyperlink ref="AX31" r:id="rId624" display="https://twitter.com/dhplover"/>
    <hyperlink ref="AX32" r:id="rId625" display="https://twitter.com/oskyherald"/>
    <hyperlink ref="AX33" r:id="rId626" display="https://twitter.com/rationaldoge"/>
    <hyperlink ref="AX34" r:id="rId627" display="https://twitter.com/mprnews"/>
    <hyperlink ref="AX35" r:id="rId628" display="https://twitter.com/peaz_org"/>
    <hyperlink ref="AX36" r:id="rId629" display="https://twitter.com/treehousereal"/>
    <hyperlink ref="AX37" r:id="rId630" display="https://twitter.com/connrecyclers"/>
    <hyperlink ref="AX38" r:id="rId631" display="https://twitter.com/connfood"/>
    <hyperlink ref="AX39" r:id="rId632" display="https://twitter.com/pearsesam"/>
    <hyperlink ref="AX40" r:id="rId633" display="https://twitter.com/arforcdl"/>
    <hyperlink ref="AX41" r:id="rId634" display="https://twitter.com/laurenguilette"/>
    <hyperlink ref="AX42" r:id="rId635" display="https://twitter.com/indoorkitty3000"/>
    <hyperlink ref="AX43" r:id="rId636" display="https://twitter.com/snapnhiss"/>
    <hyperlink ref="AX44" r:id="rId637" display="https://twitter.com/cyrilmay1"/>
    <hyperlink ref="AX45" r:id="rId638" display="https://twitter.com/woburnpatch"/>
    <hyperlink ref="AX46" r:id="rId639" display="https://twitter.com/lily_oh_lily_"/>
    <hyperlink ref="AX47" r:id="rId640" display="https://twitter.com/sf_washington"/>
    <hyperlink ref="AX48" r:id="rId641" display="https://twitter.com/wastategov"/>
    <hyperlink ref="AX49" r:id="rId642" display="https://twitter.com/wasendemocrats"/>
    <hyperlink ref="AX50" r:id="rId643" display="https://twitter.com/govinslee"/>
    <hyperlink ref="AX51" r:id="rId644" display="https://twitter.com/markoliias"/>
    <hyperlink ref="AX52" r:id="rId645" display="https://twitter.com/mountaindairy"/>
    <hyperlink ref="AX53" r:id="rId646" display="https://twitter.com/theshipatnorth"/>
    <hyperlink ref="AX54" r:id="rId647" display="https://twitter.com/isasenior"/>
    <hyperlink ref="AX55" r:id="rId648" display="https://twitter.com/esjpa"/>
    <hyperlink ref="AX56" r:id="rId649" display="https://twitter.com/uozerowaste"/>
    <hyperlink ref="AX57" r:id="rId650" display="https://twitter.com/stainlessstraw"/>
    <hyperlink ref="AX58" r:id="rId651" display="https://twitter.com/nygovcuomo"/>
    <hyperlink ref="AX59" r:id="rId652" display="https://twitter.com/daswenson"/>
    <hyperlink ref="AX60" r:id="rId653" display="https://twitter.com/iowastateu"/>
    <hyperlink ref="AX61" r:id="rId654" display="https://twitter.com/jamesqlynch"/>
    <hyperlink ref="AX62" r:id="rId655" display="https://twitter.com/nickhoefer"/>
    <hyperlink ref="AX63" r:id="rId656" display="https://twitter.com/rollingorganic1"/>
    <hyperlink ref="AX64" r:id="rId657" display="https://twitter.com/mrharmerpe"/>
    <hyperlink ref="AX65" r:id="rId658" display="https://twitter.com/iaindycarfan"/>
    <hyperlink ref="AX66" r:id="rId659" display="https://twitter.com/wasteadvantage"/>
    <hyperlink ref="AX67" r:id="rId660" display="https://twitter.com/ehhi"/>
    <hyperlink ref="AX68" r:id="rId661" display="https://twitter.com/woc1420am"/>
    <hyperlink ref="AX69" r:id="rId662" display="https://twitter.com/jonorcutt"/>
    <hyperlink ref="AX70" r:id="rId663" display="https://twitter.com/citizensenviro"/>
    <hyperlink ref="AX71" r:id="rId664" display="https://twitter.com/riverkeeper"/>
    <hyperlink ref="AX72" r:id="rId665" display="https://twitter.com/nrdc"/>
    <hyperlink ref="AX73" r:id="rId666" display="https://twitter.com/bradlander"/>
    <hyperlink ref="AX74" r:id="rId667" display="https://twitter.com/glenn_mcan"/>
    <hyperlink ref="AX75" r:id="rId668" display="https://twitter.com/jennifershirsch"/>
    <hyperlink ref="AX76" r:id="rId669" display="https://twitter.com/globegazette"/>
    <hyperlink ref="AX77" r:id="rId670" display="https://twitter.com/markhassoregon"/>
    <hyperlink ref="AX78" r:id="rId671" display="https://twitter.com/juleskbailey"/>
    <hyperlink ref="AX79" r:id="rId672" display="https://twitter.com/orbottledrop"/>
    <hyperlink ref="AX80" r:id="rId673" display="https://twitter.com/joelgerlach"/>
    <hyperlink ref="AX81" r:id="rId674" display="https://twitter.com/scj"/>
    <hyperlink ref="AX82" r:id="rId675" display="https://twitter.com/cappellimiles"/>
    <hyperlink ref="AX83" r:id="rId676" display="https://twitter.com/oregonson"/>
    <hyperlink ref="AX84" r:id="rId677" display="https://twitter.com/progressivemrs"/>
    <hyperlink ref="AX85" r:id="rId678" display="https://twitter.com/repcicilline"/>
    <hyperlink ref="AX86" r:id="rId679" display="https://twitter.com/janicebranam1"/>
    <hyperlink ref="AX87" r:id="rId680" display="https://twitter.com/ac360"/>
    <hyperlink ref="AX88" r:id="rId681" display="https://twitter.com/legiscanct"/>
    <hyperlink ref="AX89" r:id="rId682" display="https://twitter.com/vhd_feminist"/>
    <hyperlink ref="AX90" r:id="rId683" display="https://twitter.com/libbycwatson"/>
    <hyperlink ref="AX91" r:id="rId684" display="https://twitter.com/guyendorekaiser"/>
    <hyperlink ref="AX92" r:id="rId685" display="https://twitter.com/jeremyebslarge"/>
    <hyperlink ref="AX93" r:id="rId686" display="https://twitter.com/skye_aspden"/>
    <hyperlink ref="AX94" r:id="rId687" display="https://twitter.com/_kayla_bayla__"/>
    <hyperlink ref="AX95" r:id="rId688" display="https://twitter.com/bitchimlying"/>
    <hyperlink ref="AX96" r:id="rId689" display="https://twitter.com/kaylyn60"/>
    <hyperlink ref="AX97" r:id="rId690" display="https://twitter.com/senatedems"/>
    <hyperlink ref="AX98" r:id="rId691" display="https://twitter.com/epa"/>
    <hyperlink ref="AX99" r:id="rId692" display="https://twitter.com/billmaher"/>
    <hyperlink ref="AX100" r:id="rId693" display="https://twitter.com/iowamsanthrope"/>
    <hyperlink ref="AX101" r:id="rId694" display="https://twitter.com/chuckriegle"/>
    <hyperlink ref="AX102" r:id="rId695" display="https://twitter.com/cri_recycle"/>
    <hyperlink ref="AX103" r:id="rId696" display="https://twitter.com/buffyb45"/>
    <hyperlink ref="AX104" r:id="rId697" display="https://twitter.com/kvossmer"/>
    <hyperlink ref="AX105" r:id="rId698" display="https://twitter.com/wallingforddems"/>
    <hyperlink ref="AX106" r:id="rId699" display="https://twitter.com/vermontedition"/>
    <hyperlink ref="AX107" r:id="rId700" display="https://twitter.com/robinscheu"/>
    <hyperlink ref="AX108" r:id="rId701" display="https://twitter.com/vthousedems"/>
    <hyperlink ref="AX109" r:id="rId702" display="https://twitter.com/iknowbo"/>
    <hyperlink ref="AX110" r:id="rId703" display="https://twitter.com/heyitscarolyn"/>
    <hyperlink ref="AX111" r:id="rId704" display="https://twitter.com/alpipkin"/>
    <hyperlink ref="AX112" r:id="rId705" display="https://twitter.com/freetexas2"/>
    <hyperlink ref="AX113" r:id="rId706" display="https://twitter.com/thephoolish1"/>
    <hyperlink ref="AX114" r:id="rId707" display="https://twitter.com/et109_"/>
    <hyperlink ref="AX115" r:id="rId708" display="https://twitter.com/bakkenbill1964"/>
    <hyperlink ref="AX116" r:id="rId709" display="https://twitter.com/paparutledge"/>
    <hyperlink ref="AX117" r:id="rId710" display="https://twitter.com/ncelenviro"/>
    <hyperlink ref="AX118" r:id="rId711" display="https://twitter.com/repgalonski"/>
    <hyperlink ref="AX119" r:id="rId712" display="https://twitter.com/davesilberman"/>
    <hyperlink ref="AX120" r:id="rId713" display="https://twitter.com/acdcvt"/>
    <hyperlink ref="AX121" r:id="rId714" display="https://twitter.com/kjan1220"/>
    <hyperlink ref="AX122" r:id="rId715" display="https://twitter.com/kglonews"/>
    <hyperlink ref="AX123" r:id="rId716" display="https://twitter.com/kiwaradio"/>
    <hyperlink ref="AX124" r:id="rId717" display="https://twitter.com/fireprotraining"/>
    <hyperlink ref="AX125" r:id="rId718" display="https://twitter.com/mikevonirvin"/>
    <hyperlink ref="AX126" r:id="rId719" display="https://twitter.com/nohogwash"/>
    <hyperlink ref="AX127" r:id="rId720" display="https://twitter.com/nohogwashnews"/>
    <hyperlink ref="AX128" r:id="rId721" display="https://twitter.com/nohogwashgolf"/>
    <hyperlink ref="AX129" r:id="rId722" display="https://twitter.com/timtitanium"/>
    <hyperlink ref="AX130" r:id="rId723" display="https://twitter.com/nohogwashpod"/>
    <hyperlink ref="AX131" r:id="rId724" display="https://twitter.com/tollniche"/>
    <hyperlink ref="AX132" r:id="rId725" display="https://twitter.com/wcfcourier"/>
    <hyperlink ref="AX133" r:id="rId726" display="https://twitter.com/jgroves"/>
    <hyperlink ref="AX134" r:id="rId727" display="https://twitter.com/wamu885"/>
    <hyperlink ref="AX135" r:id="rId728" display="https://twitter.com/cbjournal"/>
    <hyperlink ref="AX136" r:id="rId729" display="https://twitter.com/iowabar"/>
    <hyperlink ref="AX137" r:id="rId730" display="https://twitter.com/radioiowa"/>
    <hyperlink ref="AX138" r:id="rId731" display="https://twitter.com/simply__zah"/>
    <hyperlink ref="AX139" r:id="rId732" display="https://twitter.com/mirlagerfield"/>
    <hyperlink ref="AX140" r:id="rId733" display="https://twitter.com/pauldeaton_ia"/>
    <hyperlink ref="AX141" r:id="rId734" display="https://twitter.com/lltwing"/>
    <hyperlink ref="AX142" r:id="rId735" display="https://twitter.com/staedart"/>
    <hyperlink ref="AX143" r:id="rId736" display="https://twitter.com/mswconsultants"/>
    <hyperlink ref="AX144" r:id="rId737" display="https://twitter.com/recyclinghero"/>
    <hyperlink ref="AX145" r:id="rId738" display="https://twitter.com/dcleif"/>
    <hyperlink ref="AX146" r:id="rId739" display="https://twitter.com/brad4abi"/>
    <hyperlink ref="AX147" r:id="rId740" display="https://twitter.com/iowaabi"/>
    <hyperlink ref="AX148" r:id="rId741" display="https://twitter.com/mike4abi"/>
    <hyperlink ref="AX149" r:id="rId742" display="https://twitter.com/tonyrios_pr"/>
    <hyperlink ref="AX150" r:id="rId743" display="https://twitter.com/billfinchbpt"/>
    <hyperlink ref="AX151" r:id="rId744" display="https://twitter.com/cryen4"/>
    <hyperlink ref="AX152" r:id="rId745" display="https://twitter.com/joeannh"/>
    <hyperlink ref="AX153" r:id="rId746" display="https://twitter.com/lwvneedhamma"/>
    <hyperlink ref="AX154" r:id="rId747" display="https://twitter.com/masssierraclub"/>
    <hyperlink ref="AX155" r:id="rId748" display="https://twitter.com/janet_masspirg"/>
    <hyperlink ref="AX156" r:id="rId749" display="https://twitter.com/nwecotours"/>
    <hyperlink ref="AX157" r:id="rId750" display="https://twitter.com/branbrez"/>
    <hyperlink ref="AX158" r:id="rId751" display="https://twitter.com/rrecycling"/>
    <hyperlink ref="AX159" r:id="rId752" display="https://twitter.com/wastecounter"/>
    <hyperlink ref="AX160" r:id="rId753" display="https://twitter.com/timesfreepress"/>
    <hyperlink ref="AX161" r:id="rId754" display="https://twitter.com/ltterfreephilly"/>
    <hyperlink ref="AX162" r:id="rId755" display="https://twitter.com/gra_zer"/>
    <hyperlink ref="AX163" r:id="rId756" display="https://twitter.com/mhartnettradio"/>
    <hyperlink ref="AX164" r:id="rId757" display="https://twitter.com/nerecycling"/>
    <hyperlink ref="AX165" r:id="rId758" display="https://twitter.com/john_moorman_jr"/>
    <hyperlink ref="AX166" r:id="rId759" display="https://twitter.com/wawarah"/>
    <hyperlink ref="AX167" r:id="rId760" display="https://twitter.com/ldsdemsoregon"/>
    <hyperlink ref="AX168" r:id="rId761" display="https://twitter.com/scrapindustry"/>
    <hyperlink ref="AX169" r:id="rId762" display="https://twitter.com/uporoff"/>
    <hyperlink ref="AX170" r:id="rId763" display="https://twitter.com/dmregister"/>
    <hyperlink ref="AX171" r:id="rId764" display="https://twitter.com/claire4iowa"/>
    <hyperlink ref="AX172" r:id="rId765" display="https://twitter.com/repgaskill81"/>
    <hyperlink ref="AX173" r:id="rId766" display="https://twitter.com/gazettedotcom"/>
    <hyperlink ref="AX174" r:id="rId767" display="https://twitter.com/okayhenderson"/>
    <hyperlink ref="AX175" r:id="rId768" display="https://twitter.com/fuelingiowa"/>
    <hyperlink ref="AX176" r:id="rId769" display="https://twitter.com/blakeatiowa"/>
    <hyperlink ref="AX177" r:id="rId770" display="https://twitter.com/r"/>
    <hyperlink ref="AX178" r:id="rId771" display="https://twitter.com/jmeniates"/>
    <hyperlink ref="AX179" r:id="rId772" display="https://twitter.com/ingrahamangle"/>
    <hyperlink ref="AX180" r:id="rId773" display="https://twitter.com/wastatearchives"/>
    <hyperlink ref="AX181" r:id="rId774" display="https://twitter.com/kcelections"/>
  </hyperlinks>
  <printOptions/>
  <pageMargins left="0.7" right="0.7" top="0.75" bottom="0.75" header="0.3" footer="0.3"/>
  <pageSetup horizontalDpi="600" verticalDpi="600" orientation="portrait" r:id="rId778"/>
  <legacyDrawing r:id="rId776"/>
  <tableParts>
    <tablePart r:id="rId7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2477</v>
      </c>
      <c r="Z2" s="13" t="s">
        <v>2494</v>
      </c>
      <c r="AA2" s="13" t="s">
        <v>2526</v>
      </c>
      <c r="AB2" s="13" t="s">
        <v>2600</v>
      </c>
      <c r="AC2" s="13" t="s">
        <v>2718</v>
      </c>
      <c r="AD2" s="13" t="s">
        <v>2762</v>
      </c>
      <c r="AE2" s="13" t="s">
        <v>2765</v>
      </c>
      <c r="AF2" s="13" t="s">
        <v>2792</v>
      </c>
      <c r="AG2" s="117" t="s">
        <v>3299</v>
      </c>
      <c r="AH2" s="117" t="s">
        <v>3300</v>
      </c>
      <c r="AI2" s="117" t="s">
        <v>3301</v>
      </c>
      <c r="AJ2" s="117" t="s">
        <v>3302</v>
      </c>
      <c r="AK2" s="117" t="s">
        <v>3303</v>
      </c>
      <c r="AL2" s="117" t="s">
        <v>3304</v>
      </c>
      <c r="AM2" s="117" t="s">
        <v>3305</v>
      </c>
      <c r="AN2" s="117" t="s">
        <v>3306</v>
      </c>
      <c r="AO2" s="117" t="s">
        <v>3309</v>
      </c>
    </row>
    <row r="3" spans="1:41" ht="15">
      <c r="A3" s="87" t="s">
        <v>2398</v>
      </c>
      <c r="B3" s="65" t="s">
        <v>2431</v>
      </c>
      <c r="C3" s="65" t="s">
        <v>56</v>
      </c>
      <c r="D3" s="103"/>
      <c r="E3" s="102"/>
      <c r="F3" s="104" t="s">
        <v>3356</v>
      </c>
      <c r="G3" s="105"/>
      <c r="H3" s="105"/>
      <c r="I3" s="106">
        <v>3</v>
      </c>
      <c r="J3" s="107"/>
      <c r="K3" s="48">
        <v>37</v>
      </c>
      <c r="L3" s="48">
        <v>34</v>
      </c>
      <c r="M3" s="48">
        <v>7</v>
      </c>
      <c r="N3" s="48">
        <v>41</v>
      </c>
      <c r="O3" s="48">
        <v>41</v>
      </c>
      <c r="P3" s="49" t="s">
        <v>3310</v>
      </c>
      <c r="Q3" s="49" t="s">
        <v>3310</v>
      </c>
      <c r="R3" s="48">
        <v>37</v>
      </c>
      <c r="S3" s="48">
        <v>37</v>
      </c>
      <c r="T3" s="48">
        <v>1</v>
      </c>
      <c r="U3" s="48">
        <v>3</v>
      </c>
      <c r="V3" s="48">
        <v>0</v>
      </c>
      <c r="W3" s="49">
        <v>0</v>
      </c>
      <c r="X3" s="49">
        <v>0</v>
      </c>
      <c r="Y3" s="78" t="s">
        <v>2478</v>
      </c>
      <c r="Z3" s="78" t="s">
        <v>2495</v>
      </c>
      <c r="AA3" s="78" t="s">
        <v>2527</v>
      </c>
      <c r="AB3" s="84" t="s">
        <v>2601</v>
      </c>
      <c r="AC3" s="84" t="s">
        <v>2719</v>
      </c>
      <c r="AD3" s="84"/>
      <c r="AE3" s="84" t="s">
        <v>327</v>
      </c>
      <c r="AF3" s="84" t="s">
        <v>2793</v>
      </c>
      <c r="AG3" s="120">
        <v>15</v>
      </c>
      <c r="AH3" s="123">
        <v>1.8844221105527639</v>
      </c>
      <c r="AI3" s="120">
        <v>22</v>
      </c>
      <c r="AJ3" s="123">
        <v>2.763819095477387</v>
      </c>
      <c r="AK3" s="120">
        <v>0</v>
      </c>
      <c r="AL3" s="123">
        <v>0</v>
      </c>
      <c r="AM3" s="120">
        <v>759</v>
      </c>
      <c r="AN3" s="123">
        <v>95.35175879396985</v>
      </c>
      <c r="AO3" s="120">
        <v>796</v>
      </c>
    </row>
    <row r="4" spans="1:41" ht="15">
      <c r="A4" s="87" t="s">
        <v>2399</v>
      </c>
      <c r="B4" s="65" t="s">
        <v>2432</v>
      </c>
      <c r="C4" s="65" t="s">
        <v>56</v>
      </c>
      <c r="D4" s="109"/>
      <c r="E4" s="108"/>
      <c r="F4" s="110" t="s">
        <v>3357</v>
      </c>
      <c r="G4" s="111"/>
      <c r="H4" s="111"/>
      <c r="I4" s="112">
        <v>4</v>
      </c>
      <c r="J4" s="113"/>
      <c r="K4" s="48">
        <v>19</v>
      </c>
      <c r="L4" s="48">
        <v>31</v>
      </c>
      <c r="M4" s="48">
        <v>13</v>
      </c>
      <c r="N4" s="48">
        <v>44</v>
      </c>
      <c r="O4" s="48">
        <v>9</v>
      </c>
      <c r="P4" s="49">
        <v>0.03333333333333333</v>
      </c>
      <c r="Q4" s="49">
        <v>0.06451612903225806</v>
      </c>
      <c r="R4" s="48">
        <v>1</v>
      </c>
      <c r="S4" s="48">
        <v>0</v>
      </c>
      <c r="T4" s="48">
        <v>19</v>
      </c>
      <c r="U4" s="48">
        <v>44</v>
      </c>
      <c r="V4" s="48">
        <v>4</v>
      </c>
      <c r="W4" s="49">
        <v>1.867036</v>
      </c>
      <c r="X4" s="49">
        <v>0.09064327485380116</v>
      </c>
      <c r="Y4" s="78" t="s">
        <v>2479</v>
      </c>
      <c r="Z4" s="78" t="s">
        <v>2496</v>
      </c>
      <c r="AA4" s="78" t="s">
        <v>2528</v>
      </c>
      <c r="AB4" s="84" t="s">
        <v>2602</v>
      </c>
      <c r="AC4" s="84" t="s">
        <v>2720</v>
      </c>
      <c r="AD4" s="84" t="s">
        <v>329</v>
      </c>
      <c r="AE4" s="84" t="s">
        <v>2766</v>
      </c>
      <c r="AF4" s="84" t="s">
        <v>2794</v>
      </c>
      <c r="AG4" s="120">
        <v>26</v>
      </c>
      <c r="AH4" s="123">
        <v>4.9523809523809526</v>
      </c>
      <c r="AI4" s="120">
        <v>6</v>
      </c>
      <c r="AJ4" s="123">
        <v>1.1428571428571428</v>
      </c>
      <c r="AK4" s="120">
        <v>0</v>
      </c>
      <c r="AL4" s="123">
        <v>0</v>
      </c>
      <c r="AM4" s="120">
        <v>493</v>
      </c>
      <c r="AN4" s="123">
        <v>93.9047619047619</v>
      </c>
      <c r="AO4" s="120">
        <v>525</v>
      </c>
    </row>
    <row r="5" spans="1:41" ht="15">
      <c r="A5" s="87" t="s">
        <v>2400</v>
      </c>
      <c r="B5" s="65" t="s">
        <v>2433</v>
      </c>
      <c r="C5" s="65" t="s">
        <v>56</v>
      </c>
      <c r="D5" s="109"/>
      <c r="E5" s="108"/>
      <c r="F5" s="110" t="s">
        <v>3358</v>
      </c>
      <c r="G5" s="111"/>
      <c r="H5" s="111"/>
      <c r="I5" s="112">
        <v>5</v>
      </c>
      <c r="J5" s="113"/>
      <c r="K5" s="48">
        <v>9</v>
      </c>
      <c r="L5" s="48">
        <v>21</v>
      </c>
      <c r="M5" s="48">
        <v>0</v>
      </c>
      <c r="N5" s="48">
        <v>21</v>
      </c>
      <c r="O5" s="48">
        <v>1</v>
      </c>
      <c r="P5" s="49">
        <v>0</v>
      </c>
      <c r="Q5" s="49">
        <v>0</v>
      </c>
      <c r="R5" s="48">
        <v>1</v>
      </c>
      <c r="S5" s="48">
        <v>0</v>
      </c>
      <c r="T5" s="48">
        <v>9</v>
      </c>
      <c r="U5" s="48">
        <v>21</v>
      </c>
      <c r="V5" s="48">
        <v>3</v>
      </c>
      <c r="W5" s="49">
        <v>1.358025</v>
      </c>
      <c r="X5" s="49">
        <v>0.2777777777777778</v>
      </c>
      <c r="Y5" s="78" t="s">
        <v>537</v>
      </c>
      <c r="Z5" s="78" t="s">
        <v>584</v>
      </c>
      <c r="AA5" s="78"/>
      <c r="AB5" s="84" t="s">
        <v>2603</v>
      </c>
      <c r="AC5" s="84" t="s">
        <v>2721</v>
      </c>
      <c r="AD5" s="84"/>
      <c r="AE5" s="84" t="s">
        <v>2767</v>
      </c>
      <c r="AF5" s="84" t="s">
        <v>2795</v>
      </c>
      <c r="AG5" s="120">
        <v>11</v>
      </c>
      <c r="AH5" s="123">
        <v>6.5476190476190474</v>
      </c>
      <c r="AI5" s="120">
        <v>7</v>
      </c>
      <c r="AJ5" s="123">
        <v>4.166666666666667</v>
      </c>
      <c r="AK5" s="120">
        <v>0</v>
      </c>
      <c r="AL5" s="123">
        <v>0</v>
      </c>
      <c r="AM5" s="120">
        <v>150</v>
      </c>
      <c r="AN5" s="123">
        <v>89.28571428571429</v>
      </c>
      <c r="AO5" s="120">
        <v>168</v>
      </c>
    </row>
    <row r="6" spans="1:41" ht="15">
      <c r="A6" s="87" t="s">
        <v>2401</v>
      </c>
      <c r="B6" s="65" t="s">
        <v>2434</v>
      </c>
      <c r="C6" s="65" t="s">
        <v>56</v>
      </c>
      <c r="D6" s="109"/>
      <c r="E6" s="108"/>
      <c r="F6" s="110" t="s">
        <v>3359</v>
      </c>
      <c r="G6" s="111"/>
      <c r="H6" s="111"/>
      <c r="I6" s="112">
        <v>6</v>
      </c>
      <c r="J6" s="113"/>
      <c r="K6" s="48">
        <v>8</v>
      </c>
      <c r="L6" s="48">
        <v>8</v>
      </c>
      <c r="M6" s="48">
        <v>0</v>
      </c>
      <c r="N6" s="48">
        <v>8</v>
      </c>
      <c r="O6" s="48">
        <v>1</v>
      </c>
      <c r="P6" s="49">
        <v>0</v>
      </c>
      <c r="Q6" s="49">
        <v>0</v>
      </c>
      <c r="R6" s="48">
        <v>1</v>
      </c>
      <c r="S6" s="48">
        <v>0</v>
      </c>
      <c r="T6" s="48">
        <v>8</v>
      </c>
      <c r="U6" s="48">
        <v>8</v>
      </c>
      <c r="V6" s="48">
        <v>2</v>
      </c>
      <c r="W6" s="49">
        <v>1.53125</v>
      </c>
      <c r="X6" s="49">
        <v>0.125</v>
      </c>
      <c r="Y6" s="78"/>
      <c r="Z6" s="78"/>
      <c r="AA6" s="78" t="s">
        <v>626</v>
      </c>
      <c r="AB6" s="84" t="s">
        <v>2604</v>
      </c>
      <c r="AC6" s="84" t="s">
        <v>2722</v>
      </c>
      <c r="AD6" s="84"/>
      <c r="AE6" s="84" t="s">
        <v>296</v>
      </c>
      <c r="AF6" s="84" t="s">
        <v>2796</v>
      </c>
      <c r="AG6" s="120">
        <v>0</v>
      </c>
      <c r="AH6" s="123">
        <v>0</v>
      </c>
      <c r="AI6" s="120">
        <v>0</v>
      </c>
      <c r="AJ6" s="123">
        <v>0</v>
      </c>
      <c r="AK6" s="120">
        <v>0</v>
      </c>
      <c r="AL6" s="123">
        <v>0</v>
      </c>
      <c r="AM6" s="120">
        <v>246</v>
      </c>
      <c r="AN6" s="123">
        <v>100</v>
      </c>
      <c r="AO6" s="120">
        <v>246</v>
      </c>
    </row>
    <row r="7" spans="1:41" ht="15">
      <c r="A7" s="87" t="s">
        <v>2402</v>
      </c>
      <c r="B7" s="65" t="s">
        <v>2435</v>
      </c>
      <c r="C7" s="65" t="s">
        <v>56</v>
      </c>
      <c r="D7" s="109"/>
      <c r="E7" s="108"/>
      <c r="F7" s="110" t="s">
        <v>3360</v>
      </c>
      <c r="G7" s="111"/>
      <c r="H7" s="111"/>
      <c r="I7" s="112">
        <v>7</v>
      </c>
      <c r="J7" s="113"/>
      <c r="K7" s="48">
        <v>8</v>
      </c>
      <c r="L7" s="48">
        <v>13</v>
      </c>
      <c r="M7" s="48">
        <v>0</v>
      </c>
      <c r="N7" s="48">
        <v>13</v>
      </c>
      <c r="O7" s="48">
        <v>0</v>
      </c>
      <c r="P7" s="49">
        <v>0</v>
      </c>
      <c r="Q7" s="49">
        <v>0</v>
      </c>
      <c r="R7" s="48">
        <v>1</v>
      </c>
      <c r="S7" s="48">
        <v>0</v>
      </c>
      <c r="T7" s="48">
        <v>8</v>
      </c>
      <c r="U7" s="48">
        <v>13</v>
      </c>
      <c r="V7" s="48">
        <v>2</v>
      </c>
      <c r="W7" s="49">
        <v>1.34375</v>
      </c>
      <c r="X7" s="49">
        <v>0.23214285714285715</v>
      </c>
      <c r="Y7" s="78" t="s">
        <v>544</v>
      </c>
      <c r="Z7" s="78" t="s">
        <v>590</v>
      </c>
      <c r="AA7" s="78" t="s">
        <v>625</v>
      </c>
      <c r="AB7" s="84" t="s">
        <v>2605</v>
      </c>
      <c r="AC7" s="84" t="s">
        <v>2723</v>
      </c>
      <c r="AD7" s="84"/>
      <c r="AE7" s="84" t="s">
        <v>2768</v>
      </c>
      <c r="AF7" s="84" t="s">
        <v>2797</v>
      </c>
      <c r="AG7" s="120">
        <v>0</v>
      </c>
      <c r="AH7" s="123">
        <v>0</v>
      </c>
      <c r="AI7" s="120">
        <v>0</v>
      </c>
      <c r="AJ7" s="123">
        <v>0</v>
      </c>
      <c r="AK7" s="120">
        <v>0</v>
      </c>
      <c r="AL7" s="123">
        <v>0</v>
      </c>
      <c r="AM7" s="120">
        <v>182</v>
      </c>
      <c r="AN7" s="123">
        <v>100</v>
      </c>
      <c r="AO7" s="120">
        <v>182</v>
      </c>
    </row>
    <row r="8" spans="1:41" ht="15">
      <c r="A8" s="87" t="s">
        <v>2403</v>
      </c>
      <c r="B8" s="65" t="s">
        <v>2436</v>
      </c>
      <c r="C8" s="65" t="s">
        <v>56</v>
      </c>
      <c r="D8" s="109"/>
      <c r="E8" s="108"/>
      <c r="F8" s="110" t="s">
        <v>3361</v>
      </c>
      <c r="G8" s="111"/>
      <c r="H8" s="111"/>
      <c r="I8" s="112">
        <v>8</v>
      </c>
      <c r="J8" s="113"/>
      <c r="K8" s="48">
        <v>8</v>
      </c>
      <c r="L8" s="48">
        <v>14</v>
      </c>
      <c r="M8" s="48">
        <v>0</v>
      </c>
      <c r="N8" s="48">
        <v>14</v>
      </c>
      <c r="O8" s="48">
        <v>0</v>
      </c>
      <c r="P8" s="49">
        <v>0.07692307692307693</v>
      </c>
      <c r="Q8" s="49">
        <v>0.14285714285714285</v>
      </c>
      <c r="R8" s="48">
        <v>1</v>
      </c>
      <c r="S8" s="48">
        <v>0</v>
      </c>
      <c r="T8" s="48">
        <v>8</v>
      </c>
      <c r="U8" s="48">
        <v>14</v>
      </c>
      <c r="V8" s="48">
        <v>2</v>
      </c>
      <c r="W8" s="49">
        <v>1.34375</v>
      </c>
      <c r="X8" s="49">
        <v>0.25</v>
      </c>
      <c r="Y8" s="78"/>
      <c r="Z8" s="78"/>
      <c r="AA8" s="78"/>
      <c r="AB8" s="84" t="s">
        <v>2606</v>
      </c>
      <c r="AC8" s="84" t="s">
        <v>2724</v>
      </c>
      <c r="AD8" s="84" t="s">
        <v>377</v>
      </c>
      <c r="AE8" s="84" t="s">
        <v>2769</v>
      </c>
      <c r="AF8" s="84" t="s">
        <v>2798</v>
      </c>
      <c r="AG8" s="120">
        <v>1</v>
      </c>
      <c r="AH8" s="123">
        <v>1.4492753623188406</v>
      </c>
      <c r="AI8" s="120">
        <v>1</v>
      </c>
      <c r="AJ8" s="123">
        <v>1.4492753623188406</v>
      </c>
      <c r="AK8" s="120">
        <v>0</v>
      </c>
      <c r="AL8" s="123">
        <v>0</v>
      </c>
      <c r="AM8" s="120">
        <v>67</v>
      </c>
      <c r="AN8" s="123">
        <v>97.10144927536231</v>
      </c>
      <c r="AO8" s="120">
        <v>69</v>
      </c>
    </row>
    <row r="9" spans="1:41" ht="15">
      <c r="A9" s="87" t="s">
        <v>2404</v>
      </c>
      <c r="B9" s="65" t="s">
        <v>2437</v>
      </c>
      <c r="C9" s="65" t="s">
        <v>56</v>
      </c>
      <c r="D9" s="109"/>
      <c r="E9" s="108"/>
      <c r="F9" s="110" t="s">
        <v>3362</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t="s">
        <v>2480</v>
      </c>
      <c r="Z9" s="78" t="s">
        <v>2497</v>
      </c>
      <c r="AA9" s="78" t="s">
        <v>2529</v>
      </c>
      <c r="AB9" s="84" t="s">
        <v>2607</v>
      </c>
      <c r="AC9" s="84" t="s">
        <v>2725</v>
      </c>
      <c r="AD9" s="84"/>
      <c r="AE9" s="84" t="s">
        <v>2770</v>
      </c>
      <c r="AF9" s="84" t="s">
        <v>2799</v>
      </c>
      <c r="AG9" s="120">
        <v>11</v>
      </c>
      <c r="AH9" s="123">
        <v>6.32183908045977</v>
      </c>
      <c r="AI9" s="120">
        <v>8</v>
      </c>
      <c r="AJ9" s="123">
        <v>4.597701149425287</v>
      </c>
      <c r="AK9" s="120">
        <v>0</v>
      </c>
      <c r="AL9" s="123">
        <v>0</v>
      </c>
      <c r="AM9" s="120">
        <v>155</v>
      </c>
      <c r="AN9" s="123">
        <v>89.08045977011494</v>
      </c>
      <c r="AO9" s="120">
        <v>174</v>
      </c>
    </row>
    <row r="10" spans="1:41" ht="14.25" customHeight="1">
      <c r="A10" s="87" t="s">
        <v>2405</v>
      </c>
      <c r="B10" s="65" t="s">
        <v>2438</v>
      </c>
      <c r="C10" s="65" t="s">
        <v>56</v>
      </c>
      <c r="D10" s="109"/>
      <c r="E10" s="108"/>
      <c r="F10" s="110" t="s">
        <v>3363</v>
      </c>
      <c r="G10" s="111"/>
      <c r="H10" s="111"/>
      <c r="I10" s="112">
        <v>10</v>
      </c>
      <c r="J10" s="113"/>
      <c r="K10" s="48">
        <v>7</v>
      </c>
      <c r="L10" s="48">
        <v>6</v>
      </c>
      <c r="M10" s="48">
        <v>0</v>
      </c>
      <c r="N10" s="48">
        <v>6</v>
      </c>
      <c r="O10" s="48">
        <v>0</v>
      </c>
      <c r="P10" s="49">
        <v>0</v>
      </c>
      <c r="Q10" s="49">
        <v>0</v>
      </c>
      <c r="R10" s="48">
        <v>1</v>
      </c>
      <c r="S10" s="48">
        <v>0</v>
      </c>
      <c r="T10" s="48">
        <v>7</v>
      </c>
      <c r="U10" s="48">
        <v>6</v>
      </c>
      <c r="V10" s="48">
        <v>2</v>
      </c>
      <c r="W10" s="49">
        <v>1.469388</v>
      </c>
      <c r="X10" s="49">
        <v>0.14285714285714285</v>
      </c>
      <c r="Y10" s="78"/>
      <c r="Z10" s="78"/>
      <c r="AA10" s="78"/>
      <c r="AB10" s="84" t="s">
        <v>2589</v>
      </c>
      <c r="AC10" s="84" t="s">
        <v>1092</v>
      </c>
      <c r="AD10" s="84" t="s">
        <v>366</v>
      </c>
      <c r="AE10" s="84" t="s">
        <v>2771</v>
      </c>
      <c r="AF10" s="84" t="s">
        <v>2800</v>
      </c>
      <c r="AG10" s="120">
        <v>1</v>
      </c>
      <c r="AH10" s="123">
        <v>2</v>
      </c>
      <c r="AI10" s="120">
        <v>0</v>
      </c>
      <c r="AJ10" s="123">
        <v>0</v>
      </c>
      <c r="AK10" s="120">
        <v>0</v>
      </c>
      <c r="AL10" s="123">
        <v>0</v>
      </c>
      <c r="AM10" s="120">
        <v>49</v>
      </c>
      <c r="AN10" s="123">
        <v>98</v>
      </c>
      <c r="AO10" s="120">
        <v>50</v>
      </c>
    </row>
    <row r="11" spans="1:41" ht="15">
      <c r="A11" s="87" t="s">
        <v>2406</v>
      </c>
      <c r="B11" s="65" t="s">
        <v>2439</v>
      </c>
      <c r="C11" s="65" t="s">
        <v>56</v>
      </c>
      <c r="D11" s="109"/>
      <c r="E11" s="108"/>
      <c r="F11" s="110" t="s">
        <v>3364</v>
      </c>
      <c r="G11" s="111"/>
      <c r="H11" s="111"/>
      <c r="I11" s="112">
        <v>11</v>
      </c>
      <c r="J11" s="113"/>
      <c r="K11" s="48">
        <v>6</v>
      </c>
      <c r="L11" s="48">
        <v>4</v>
      </c>
      <c r="M11" s="48">
        <v>2</v>
      </c>
      <c r="N11" s="48">
        <v>6</v>
      </c>
      <c r="O11" s="48">
        <v>0</v>
      </c>
      <c r="P11" s="49">
        <v>0</v>
      </c>
      <c r="Q11" s="49">
        <v>0</v>
      </c>
      <c r="R11" s="48">
        <v>1</v>
      </c>
      <c r="S11" s="48">
        <v>0</v>
      </c>
      <c r="T11" s="48">
        <v>6</v>
      </c>
      <c r="U11" s="48">
        <v>6</v>
      </c>
      <c r="V11" s="48">
        <v>4</v>
      </c>
      <c r="W11" s="49">
        <v>1.777778</v>
      </c>
      <c r="X11" s="49">
        <v>0.16666666666666666</v>
      </c>
      <c r="Y11" s="78"/>
      <c r="Z11" s="78"/>
      <c r="AA11" s="78"/>
      <c r="AB11" s="84" t="s">
        <v>2608</v>
      </c>
      <c r="AC11" s="84" t="s">
        <v>2726</v>
      </c>
      <c r="AD11" s="84" t="s">
        <v>2763</v>
      </c>
      <c r="AE11" s="84" t="s">
        <v>2772</v>
      </c>
      <c r="AF11" s="84" t="s">
        <v>2801</v>
      </c>
      <c r="AG11" s="120">
        <v>0</v>
      </c>
      <c r="AH11" s="123">
        <v>0</v>
      </c>
      <c r="AI11" s="120">
        <v>1</v>
      </c>
      <c r="AJ11" s="123">
        <v>0.9259259259259259</v>
      </c>
      <c r="AK11" s="120">
        <v>0</v>
      </c>
      <c r="AL11" s="123">
        <v>0</v>
      </c>
      <c r="AM11" s="120">
        <v>107</v>
      </c>
      <c r="AN11" s="123">
        <v>99.07407407407408</v>
      </c>
      <c r="AO11" s="120">
        <v>108</v>
      </c>
    </row>
    <row r="12" spans="1:41" ht="15">
      <c r="A12" s="87" t="s">
        <v>2407</v>
      </c>
      <c r="B12" s="65" t="s">
        <v>2440</v>
      </c>
      <c r="C12" s="65" t="s">
        <v>56</v>
      </c>
      <c r="D12" s="109"/>
      <c r="E12" s="108"/>
      <c r="F12" s="110" t="s">
        <v>3365</v>
      </c>
      <c r="G12" s="111"/>
      <c r="H12" s="111"/>
      <c r="I12" s="112">
        <v>12</v>
      </c>
      <c r="J12" s="113"/>
      <c r="K12" s="48">
        <v>6</v>
      </c>
      <c r="L12" s="48">
        <v>6</v>
      </c>
      <c r="M12" s="48">
        <v>0</v>
      </c>
      <c r="N12" s="48">
        <v>6</v>
      </c>
      <c r="O12" s="48">
        <v>0</v>
      </c>
      <c r="P12" s="49">
        <v>0</v>
      </c>
      <c r="Q12" s="49">
        <v>0</v>
      </c>
      <c r="R12" s="48">
        <v>1</v>
      </c>
      <c r="S12" s="48">
        <v>0</v>
      </c>
      <c r="T12" s="48">
        <v>6</v>
      </c>
      <c r="U12" s="48">
        <v>6</v>
      </c>
      <c r="V12" s="48">
        <v>2</v>
      </c>
      <c r="W12" s="49">
        <v>1.333333</v>
      </c>
      <c r="X12" s="49">
        <v>0.2</v>
      </c>
      <c r="Y12" s="78" t="s">
        <v>539</v>
      </c>
      <c r="Z12" s="78" t="s">
        <v>586</v>
      </c>
      <c r="AA12" s="78"/>
      <c r="AB12" s="84" t="s">
        <v>2609</v>
      </c>
      <c r="AC12" s="84" t="s">
        <v>2727</v>
      </c>
      <c r="AD12" s="84"/>
      <c r="AE12" s="84" t="s">
        <v>2773</v>
      </c>
      <c r="AF12" s="84" t="s">
        <v>2802</v>
      </c>
      <c r="AG12" s="120">
        <v>6</v>
      </c>
      <c r="AH12" s="123">
        <v>10.169491525423728</v>
      </c>
      <c r="AI12" s="120">
        <v>0</v>
      </c>
      <c r="AJ12" s="123">
        <v>0</v>
      </c>
      <c r="AK12" s="120">
        <v>0</v>
      </c>
      <c r="AL12" s="123">
        <v>0</v>
      </c>
      <c r="AM12" s="120">
        <v>53</v>
      </c>
      <c r="AN12" s="123">
        <v>89.83050847457628</v>
      </c>
      <c r="AO12" s="120">
        <v>59</v>
      </c>
    </row>
    <row r="13" spans="1:41" ht="15">
      <c r="A13" s="87" t="s">
        <v>2408</v>
      </c>
      <c r="B13" s="65" t="s">
        <v>2441</v>
      </c>
      <c r="C13" s="65" t="s">
        <v>56</v>
      </c>
      <c r="D13" s="109"/>
      <c r="E13" s="108"/>
      <c r="F13" s="110" t="s">
        <v>3366</v>
      </c>
      <c r="G13" s="111"/>
      <c r="H13" s="111"/>
      <c r="I13" s="112">
        <v>13</v>
      </c>
      <c r="J13" s="113"/>
      <c r="K13" s="48">
        <v>6</v>
      </c>
      <c r="L13" s="48">
        <v>5</v>
      </c>
      <c r="M13" s="48">
        <v>2</v>
      </c>
      <c r="N13" s="48">
        <v>7</v>
      </c>
      <c r="O13" s="48">
        <v>1</v>
      </c>
      <c r="P13" s="49">
        <v>0</v>
      </c>
      <c r="Q13" s="49">
        <v>0</v>
      </c>
      <c r="R13" s="48">
        <v>1</v>
      </c>
      <c r="S13" s="48">
        <v>0</v>
      </c>
      <c r="T13" s="48">
        <v>6</v>
      </c>
      <c r="U13" s="48">
        <v>7</v>
      </c>
      <c r="V13" s="48">
        <v>2</v>
      </c>
      <c r="W13" s="49">
        <v>1.388889</v>
      </c>
      <c r="X13" s="49">
        <v>0.16666666666666666</v>
      </c>
      <c r="Y13" s="78" t="s">
        <v>2481</v>
      </c>
      <c r="Z13" s="78" t="s">
        <v>579</v>
      </c>
      <c r="AA13" s="78" t="s">
        <v>2530</v>
      </c>
      <c r="AB13" s="84" t="s">
        <v>2610</v>
      </c>
      <c r="AC13" s="84" t="s">
        <v>2728</v>
      </c>
      <c r="AD13" s="84" t="s">
        <v>2764</v>
      </c>
      <c r="AE13" s="84" t="s">
        <v>2774</v>
      </c>
      <c r="AF13" s="84" t="s">
        <v>2803</v>
      </c>
      <c r="AG13" s="120">
        <v>6</v>
      </c>
      <c r="AH13" s="123">
        <v>5.357142857142857</v>
      </c>
      <c r="AI13" s="120">
        <v>4</v>
      </c>
      <c r="AJ13" s="123">
        <v>3.5714285714285716</v>
      </c>
      <c r="AK13" s="120">
        <v>0</v>
      </c>
      <c r="AL13" s="123">
        <v>0</v>
      </c>
      <c r="AM13" s="120">
        <v>102</v>
      </c>
      <c r="AN13" s="123">
        <v>91.07142857142857</v>
      </c>
      <c r="AO13" s="120">
        <v>112</v>
      </c>
    </row>
    <row r="14" spans="1:41" ht="15">
      <c r="A14" s="87" t="s">
        <v>2409</v>
      </c>
      <c r="B14" s="65" t="s">
        <v>2442</v>
      </c>
      <c r="C14" s="65" t="s">
        <v>56</v>
      </c>
      <c r="D14" s="109"/>
      <c r="E14" s="108"/>
      <c r="F14" s="110" t="s">
        <v>2409</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624</v>
      </c>
      <c r="AB14" s="84" t="s">
        <v>1092</v>
      </c>
      <c r="AC14" s="84" t="s">
        <v>1092</v>
      </c>
      <c r="AD14" s="84" t="s">
        <v>369</v>
      </c>
      <c r="AE14" s="84" t="s">
        <v>2775</v>
      </c>
      <c r="AF14" s="84" t="s">
        <v>2804</v>
      </c>
      <c r="AG14" s="120">
        <v>0</v>
      </c>
      <c r="AH14" s="123">
        <v>0</v>
      </c>
      <c r="AI14" s="120">
        <v>0</v>
      </c>
      <c r="AJ14" s="123">
        <v>0</v>
      </c>
      <c r="AK14" s="120">
        <v>0</v>
      </c>
      <c r="AL14" s="123">
        <v>0</v>
      </c>
      <c r="AM14" s="120">
        <v>40</v>
      </c>
      <c r="AN14" s="123">
        <v>100</v>
      </c>
      <c r="AO14" s="120">
        <v>40</v>
      </c>
    </row>
    <row r="15" spans="1:41" ht="15">
      <c r="A15" s="87" t="s">
        <v>2410</v>
      </c>
      <c r="B15" s="65" t="s">
        <v>2431</v>
      </c>
      <c r="C15" s="65" t="s">
        <v>59</v>
      </c>
      <c r="D15" s="109"/>
      <c r="E15" s="108"/>
      <c r="F15" s="110" t="s">
        <v>3367</v>
      </c>
      <c r="G15" s="111"/>
      <c r="H15" s="111"/>
      <c r="I15" s="112">
        <v>15</v>
      </c>
      <c r="J15" s="113"/>
      <c r="K15" s="48">
        <v>4</v>
      </c>
      <c r="L15" s="48">
        <v>5</v>
      </c>
      <c r="M15" s="48">
        <v>0</v>
      </c>
      <c r="N15" s="48">
        <v>5</v>
      </c>
      <c r="O15" s="48">
        <v>0</v>
      </c>
      <c r="P15" s="49">
        <v>0</v>
      </c>
      <c r="Q15" s="49">
        <v>0</v>
      </c>
      <c r="R15" s="48">
        <v>1</v>
      </c>
      <c r="S15" s="48">
        <v>0</v>
      </c>
      <c r="T15" s="48">
        <v>4</v>
      </c>
      <c r="U15" s="48">
        <v>5</v>
      </c>
      <c r="V15" s="48">
        <v>2</v>
      </c>
      <c r="W15" s="49">
        <v>0.875</v>
      </c>
      <c r="X15" s="49">
        <v>0.4166666666666667</v>
      </c>
      <c r="Y15" s="78"/>
      <c r="Z15" s="78"/>
      <c r="AA15" s="78"/>
      <c r="AB15" s="84" t="s">
        <v>2611</v>
      </c>
      <c r="AC15" s="84" t="s">
        <v>2729</v>
      </c>
      <c r="AD15" s="84" t="s">
        <v>360</v>
      </c>
      <c r="AE15" s="84" t="s">
        <v>2776</v>
      </c>
      <c r="AF15" s="84" t="s">
        <v>2805</v>
      </c>
      <c r="AG15" s="120">
        <v>5</v>
      </c>
      <c r="AH15" s="123">
        <v>12.195121951219512</v>
      </c>
      <c r="AI15" s="120">
        <v>0</v>
      </c>
      <c r="AJ15" s="123">
        <v>0</v>
      </c>
      <c r="AK15" s="120">
        <v>0</v>
      </c>
      <c r="AL15" s="123">
        <v>0</v>
      </c>
      <c r="AM15" s="120">
        <v>36</v>
      </c>
      <c r="AN15" s="123">
        <v>87.8048780487805</v>
      </c>
      <c r="AO15" s="120">
        <v>41</v>
      </c>
    </row>
    <row r="16" spans="1:41" ht="15">
      <c r="A16" s="87" t="s">
        <v>2411</v>
      </c>
      <c r="B16" s="65" t="s">
        <v>2432</v>
      </c>
      <c r="C16" s="65" t="s">
        <v>59</v>
      </c>
      <c r="D16" s="109"/>
      <c r="E16" s="108"/>
      <c r="F16" s="110" t="s">
        <v>3368</v>
      </c>
      <c r="G16" s="111"/>
      <c r="H16" s="111"/>
      <c r="I16" s="112">
        <v>16</v>
      </c>
      <c r="J16" s="113"/>
      <c r="K16" s="48">
        <v>4</v>
      </c>
      <c r="L16" s="48">
        <v>4</v>
      </c>
      <c r="M16" s="48">
        <v>0</v>
      </c>
      <c r="N16" s="48">
        <v>4</v>
      </c>
      <c r="O16" s="48">
        <v>1</v>
      </c>
      <c r="P16" s="49">
        <v>0</v>
      </c>
      <c r="Q16" s="49">
        <v>0</v>
      </c>
      <c r="R16" s="48">
        <v>1</v>
      </c>
      <c r="S16" s="48">
        <v>0</v>
      </c>
      <c r="T16" s="48">
        <v>4</v>
      </c>
      <c r="U16" s="48">
        <v>4</v>
      </c>
      <c r="V16" s="48">
        <v>2</v>
      </c>
      <c r="W16" s="49">
        <v>1.125</v>
      </c>
      <c r="X16" s="49">
        <v>0.25</v>
      </c>
      <c r="Y16" s="78" t="s">
        <v>532</v>
      </c>
      <c r="Z16" s="78" t="s">
        <v>577</v>
      </c>
      <c r="AA16" s="78"/>
      <c r="AB16" s="84" t="s">
        <v>2612</v>
      </c>
      <c r="AC16" s="84" t="s">
        <v>2730</v>
      </c>
      <c r="AD16" s="84"/>
      <c r="AE16" s="84" t="s">
        <v>245</v>
      </c>
      <c r="AF16" s="84" t="s">
        <v>2806</v>
      </c>
      <c r="AG16" s="120">
        <v>8</v>
      </c>
      <c r="AH16" s="123">
        <v>10.81081081081081</v>
      </c>
      <c r="AI16" s="120">
        <v>0</v>
      </c>
      <c r="AJ16" s="123">
        <v>0</v>
      </c>
      <c r="AK16" s="120">
        <v>0</v>
      </c>
      <c r="AL16" s="123">
        <v>0</v>
      </c>
      <c r="AM16" s="120">
        <v>66</v>
      </c>
      <c r="AN16" s="123">
        <v>89.1891891891892</v>
      </c>
      <c r="AO16" s="120">
        <v>74</v>
      </c>
    </row>
    <row r="17" spans="1:41" ht="15">
      <c r="A17" s="87" t="s">
        <v>2412</v>
      </c>
      <c r="B17" s="65" t="s">
        <v>2433</v>
      </c>
      <c r="C17" s="65" t="s">
        <v>59</v>
      </c>
      <c r="D17" s="109"/>
      <c r="E17" s="108"/>
      <c r="F17" s="110" t="s">
        <v>3369</v>
      </c>
      <c r="G17" s="111"/>
      <c r="H17" s="111"/>
      <c r="I17" s="112">
        <v>17</v>
      </c>
      <c r="J17" s="113"/>
      <c r="K17" s="48">
        <v>4</v>
      </c>
      <c r="L17" s="48">
        <v>4</v>
      </c>
      <c r="M17" s="48">
        <v>0</v>
      </c>
      <c r="N17" s="48">
        <v>4</v>
      </c>
      <c r="O17" s="48">
        <v>1</v>
      </c>
      <c r="P17" s="49">
        <v>0</v>
      </c>
      <c r="Q17" s="49">
        <v>0</v>
      </c>
      <c r="R17" s="48">
        <v>1</v>
      </c>
      <c r="S17" s="48">
        <v>0</v>
      </c>
      <c r="T17" s="48">
        <v>4</v>
      </c>
      <c r="U17" s="48">
        <v>4</v>
      </c>
      <c r="V17" s="48">
        <v>2</v>
      </c>
      <c r="W17" s="49">
        <v>1.125</v>
      </c>
      <c r="X17" s="49">
        <v>0.25</v>
      </c>
      <c r="Y17" s="78" t="s">
        <v>519</v>
      </c>
      <c r="Z17" s="78" t="s">
        <v>571</v>
      </c>
      <c r="AA17" s="78"/>
      <c r="AB17" s="84" t="s">
        <v>2613</v>
      </c>
      <c r="AC17" s="84" t="s">
        <v>2731</v>
      </c>
      <c r="AD17" s="84"/>
      <c r="AE17" s="84" t="s">
        <v>214</v>
      </c>
      <c r="AF17" s="84" t="s">
        <v>2807</v>
      </c>
      <c r="AG17" s="120">
        <v>0</v>
      </c>
      <c r="AH17" s="123">
        <v>0</v>
      </c>
      <c r="AI17" s="120">
        <v>0</v>
      </c>
      <c r="AJ17" s="123">
        <v>0</v>
      </c>
      <c r="AK17" s="120">
        <v>0</v>
      </c>
      <c r="AL17" s="123">
        <v>0</v>
      </c>
      <c r="AM17" s="120">
        <v>91</v>
      </c>
      <c r="AN17" s="123">
        <v>100</v>
      </c>
      <c r="AO17" s="120">
        <v>91</v>
      </c>
    </row>
    <row r="18" spans="1:41" ht="15">
      <c r="A18" s="87" t="s">
        <v>2413</v>
      </c>
      <c r="B18" s="65" t="s">
        <v>2434</v>
      </c>
      <c r="C18" s="65" t="s">
        <v>59</v>
      </c>
      <c r="D18" s="109"/>
      <c r="E18" s="108"/>
      <c r="F18" s="110" t="s">
        <v>2413</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t="s">
        <v>556</v>
      </c>
      <c r="Z18" s="78" t="s">
        <v>599</v>
      </c>
      <c r="AA18" s="78"/>
      <c r="AB18" s="84" t="s">
        <v>1092</v>
      </c>
      <c r="AC18" s="84" t="s">
        <v>1092</v>
      </c>
      <c r="AD18" s="84"/>
      <c r="AE18" s="84" t="s">
        <v>2777</v>
      </c>
      <c r="AF18" s="84" t="s">
        <v>2808</v>
      </c>
      <c r="AG18" s="120">
        <v>1</v>
      </c>
      <c r="AH18" s="123">
        <v>4.166666666666667</v>
      </c>
      <c r="AI18" s="120">
        <v>1</v>
      </c>
      <c r="AJ18" s="123">
        <v>4.166666666666667</v>
      </c>
      <c r="AK18" s="120">
        <v>0</v>
      </c>
      <c r="AL18" s="123">
        <v>0</v>
      </c>
      <c r="AM18" s="120">
        <v>22</v>
      </c>
      <c r="AN18" s="123">
        <v>91.66666666666667</v>
      </c>
      <c r="AO18" s="120">
        <v>24</v>
      </c>
    </row>
    <row r="19" spans="1:41" ht="15">
      <c r="A19" s="87" t="s">
        <v>2414</v>
      </c>
      <c r="B19" s="65" t="s">
        <v>2435</v>
      </c>
      <c r="C19" s="65" t="s">
        <v>59</v>
      </c>
      <c r="D19" s="109"/>
      <c r="E19" s="108"/>
      <c r="F19" s="110" t="s">
        <v>3370</v>
      </c>
      <c r="G19" s="111"/>
      <c r="H19" s="111"/>
      <c r="I19" s="112">
        <v>19</v>
      </c>
      <c r="J19" s="113"/>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t="s">
        <v>610</v>
      </c>
      <c r="AB19" s="84" t="s">
        <v>2614</v>
      </c>
      <c r="AC19" s="84" t="s">
        <v>2732</v>
      </c>
      <c r="AD19" s="84"/>
      <c r="AE19" s="84" t="s">
        <v>2778</v>
      </c>
      <c r="AF19" s="84" t="s">
        <v>2809</v>
      </c>
      <c r="AG19" s="120">
        <v>4</v>
      </c>
      <c r="AH19" s="123">
        <v>6.0606060606060606</v>
      </c>
      <c r="AI19" s="120">
        <v>1</v>
      </c>
      <c r="AJ19" s="123">
        <v>1.5151515151515151</v>
      </c>
      <c r="AK19" s="120">
        <v>0</v>
      </c>
      <c r="AL19" s="123">
        <v>0</v>
      </c>
      <c r="AM19" s="120">
        <v>61</v>
      </c>
      <c r="AN19" s="123">
        <v>92.42424242424242</v>
      </c>
      <c r="AO19" s="120">
        <v>66</v>
      </c>
    </row>
    <row r="20" spans="1:41" ht="15">
      <c r="A20" s="87" t="s">
        <v>2415</v>
      </c>
      <c r="B20" s="65" t="s">
        <v>2436</v>
      </c>
      <c r="C20" s="65" t="s">
        <v>59</v>
      </c>
      <c r="D20" s="109"/>
      <c r="E20" s="108"/>
      <c r="F20" s="110" t="s">
        <v>3371</v>
      </c>
      <c r="G20" s="111"/>
      <c r="H20" s="111"/>
      <c r="I20" s="112">
        <v>20</v>
      </c>
      <c r="J20" s="113"/>
      <c r="K20" s="48">
        <v>3</v>
      </c>
      <c r="L20" s="48">
        <v>3</v>
      </c>
      <c r="M20" s="48">
        <v>2</v>
      </c>
      <c r="N20" s="48">
        <v>5</v>
      </c>
      <c r="O20" s="48">
        <v>3</v>
      </c>
      <c r="P20" s="49">
        <v>0</v>
      </c>
      <c r="Q20" s="49">
        <v>0</v>
      </c>
      <c r="R20" s="48">
        <v>1</v>
      </c>
      <c r="S20" s="48">
        <v>0</v>
      </c>
      <c r="T20" s="48">
        <v>3</v>
      </c>
      <c r="U20" s="48">
        <v>5</v>
      </c>
      <c r="V20" s="48">
        <v>2</v>
      </c>
      <c r="W20" s="49">
        <v>0.888889</v>
      </c>
      <c r="X20" s="49">
        <v>0.3333333333333333</v>
      </c>
      <c r="Y20" s="78" t="s">
        <v>2482</v>
      </c>
      <c r="Z20" s="78" t="s">
        <v>2498</v>
      </c>
      <c r="AA20" s="78"/>
      <c r="AB20" s="84" t="s">
        <v>2615</v>
      </c>
      <c r="AC20" s="84" t="s">
        <v>2733</v>
      </c>
      <c r="AD20" s="84"/>
      <c r="AE20" s="84" t="s">
        <v>2779</v>
      </c>
      <c r="AF20" s="84" t="s">
        <v>2810</v>
      </c>
      <c r="AG20" s="120">
        <v>2</v>
      </c>
      <c r="AH20" s="123">
        <v>1.342281879194631</v>
      </c>
      <c r="AI20" s="120">
        <v>4</v>
      </c>
      <c r="AJ20" s="123">
        <v>2.684563758389262</v>
      </c>
      <c r="AK20" s="120">
        <v>0</v>
      </c>
      <c r="AL20" s="123">
        <v>0</v>
      </c>
      <c r="AM20" s="120">
        <v>143</v>
      </c>
      <c r="AN20" s="123">
        <v>95.97315436241611</v>
      </c>
      <c r="AO20" s="120">
        <v>149</v>
      </c>
    </row>
    <row r="21" spans="1:41" ht="15">
      <c r="A21" s="87" t="s">
        <v>2416</v>
      </c>
      <c r="B21" s="65" t="s">
        <v>2437</v>
      </c>
      <c r="C21" s="65" t="s">
        <v>59</v>
      </c>
      <c r="D21" s="109"/>
      <c r="E21" s="108"/>
      <c r="F21" s="110" t="s">
        <v>3372</v>
      </c>
      <c r="G21" s="111"/>
      <c r="H21" s="111"/>
      <c r="I21" s="112">
        <v>21</v>
      </c>
      <c r="J21" s="113"/>
      <c r="K21" s="48">
        <v>3</v>
      </c>
      <c r="L21" s="48">
        <v>3</v>
      </c>
      <c r="M21" s="48">
        <v>0</v>
      </c>
      <c r="N21" s="48">
        <v>3</v>
      </c>
      <c r="O21" s="48">
        <v>1</v>
      </c>
      <c r="P21" s="49">
        <v>0</v>
      </c>
      <c r="Q21" s="49">
        <v>0</v>
      </c>
      <c r="R21" s="48">
        <v>1</v>
      </c>
      <c r="S21" s="48">
        <v>0</v>
      </c>
      <c r="T21" s="48">
        <v>3</v>
      </c>
      <c r="U21" s="48">
        <v>3</v>
      </c>
      <c r="V21" s="48">
        <v>2</v>
      </c>
      <c r="W21" s="49">
        <v>0.888889</v>
      </c>
      <c r="X21" s="49">
        <v>0.3333333333333333</v>
      </c>
      <c r="Y21" s="78" t="s">
        <v>523</v>
      </c>
      <c r="Z21" s="78" t="s">
        <v>574</v>
      </c>
      <c r="AA21" s="78" t="s">
        <v>611</v>
      </c>
      <c r="AB21" s="84" t="s">
        <v>2616</v>
      </c>
      <c r="AC21" s="84" t="s">
        <v>2734</v>
      </c>
      <c r="AD21" s="84"/>
      <c r="AE21" s="84" t="s">
        <v>229</v>
      </c>
      <c r="AF21" s="84" t="s">
        <v>2811</v>
      </c>
      <c r="AG21" s="120">
        <v>3</v>
      </c>
      <c r="AH21" s="123">
        <v>5.357142857142857</v>
      </c>
      <c r="AI21" s="120">
        <v>0</v>
      </c>
      <c r="AJ21" s="123">
        <v>0</v>
      </c>
      <c r="AK21" s="120">
        <v>0</v>
      </c>
      <c r="AL21" s="123">
        <v>0</v>
      </c>
      <c r="AM21" s="120">
        <v>53</v>
      </c>
      <c r="AN21" s="123">
        <v>94.64285714285714</v>
      </c>
      <c r="AO21" s="120">
        <v>56</v>
      </c>
    </row>
    <row r="22" spans="1:41" ht="15">
      <c r="A22" s="87" t="s">
        <v>2417</v>
      </c>
      <c r="B22" s="65" t="s">
        <v>2438</v>
      </c>
      <c r="C22" s="65" t="s">
        <v>59</v>
      </c>
      <c r="D22" s="109"/>
      <c r="E22" s="108"/>
      <c r="F22" s="110" t="s">
        <v>2417</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1092</v>
      </c>
      <c r="AC22" s="84" t="s">
        <v>1092</v>
      </c>
      <c r="AD22" s="84" t="s">
        <v>339</v>
      </c>
      <c r="AE22" s="84" t="s">
        <v>338</v>
      </c>
      <c r="AF22" s="84" t="s">
        <v>2812</v>
      </c>
      <c r="AG22" s="120">
        <v>0</v>
      </c>
      <c r="AH22" s="123">
        <v>0</v>
      </c>
      <c r="AI22" s="120">
        <v>0</v>
      </c>
      <c r="AJ22" s="123">
        <v>0</v>
      </c>
      <c r="AK22" s="120">
        <v>0</v>
      </c>
      <c r="AL22" s="123">
        <v>0</v>
      </c>
      <c r="AM22" s="120">
        <v>8</v>
      </c>
      <c r="AN22" s="123">
        <v>100</v>
      </c>
      <c r="AO22" s="120">
        <v>8</v>
      </c>
    </row>
    <row r="23" spans="1:41" ht="15">
      <c r="A23" s="87" t="s">
        <v>2418</v>
      </c>
      <c r="B23" s="65" t="s">
        <v>2439</v>
      </c>
      <c r="C23" s="65" t="s">
        <v>59</v>
      </c>
      <c r="D23" s="109"/>
      <c r="E23" s="108"/>
      <c r="F23" s="110" t="s">
        <v>3373</v>
      </c>
      <c r="G23" s="111"/>
      <c r="H23" s="111"/>
      <c r="I23" s="112">
        <v>23</v>
      </c>
      <c r="J23" s="113"/>
      <c r="K23" s="48">
        <v>3</v>
      </c>
      <c r="L23" s="48">
        <v>3</v>
      </c>
      <c r="M23" s="48">
        <v>0</v>
      </c>
      <c r="N23" s="48">
        <v>3</v>
      </c>
      <c r="O23" s="48">
        <v>1</v>
      </c>
      <c r="P23" s="49">
        <v>0</v>
      </c>
      <c r="Q23" s="49">
        <v>0</v>
      </c>
      <c r="R23" s="48">
        <v>1</v>
      </c>
      <c r="S23" s="48">
        <v>0</v>
      </c>
      <c r="T23" s="48">
        <v>3</v>
      </c>
      <c r="U23" s="48">
        <v>3</v>
      </c>
      <c r="V23" s="48">
        <v>2</v>
      </c>
      <c r="W23" s="49">
        <v>0.888889</v>
      </c>
      <c r="X23" s="49">
        <v>0.3333333333333333</v>
      </c>
      <c r="Y23" s="78" t="s">
        <v>519</v>
      </c>
      <c r="Z23" s="78" t="s">
        <v>571</v>
      </c>
      <c r="AA23" s="78"/>
      <c r="AB23" s="84" t="s">
        <v>2613</v>
      </c>
      <c r="AC23" s="84" t="s">
        <v>2731</v>
      </c>
      <c r="AD23" s="84"/>
      <c r="AE23" s="84" t="s">
        <v>217</v>
      </c>
      <c r="AF23" s="84" t="s">
        <v>2813</v>
      </c>
      <c r="AG23" s="120">
        <v>0</v>
      </c>
      <c r="AH23" s="123">
        <v>0</v>
      </c>
      <c r="AI23" s="120">
        <v>0</v>
      </c>
      <c r="AJ23" s="123">
        <v>0</v>
      </c>
      <c r="AK23" s="120">
        <v>0</v>
      </c>
      <c r="AL23" s="123">
        <v>0</v>
      </c>
      <c r="AM23" s="120">
        <v>68</v>
      </c>
      <c r="AN23" s="123">
        <v>100</v>
      </c>
      <c r="AO23" s="120">
        <v>68</v>
      </c>
    </row>
    <row r="24" spans="1:41" ht="15">
      <c r="A24" s="87" t="s">
        <v>2419</v>
      </c>
      <c r="B24" s="65" t="s">
        <v>2440</v>
      </c>
      <c r="C24" s="65" t="s">
        <v>59</v>
      </c>
      <c r="D24" s="109"/>
      <c r="E24" s="108"/>
      <c r="F24" s="110" t="s">
        <v>3374</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2617</v>
      </c>
      <c r="AC24" s="84" t="s">
        <v>1092</v>
      </c>
      <c r="AD24" s="84" t="s">
        <v>390</v>
      </c>
      <c r="AE24" s="84"/>
      <c r="AF24" s="84" t="s">
        <v>2814</v>
      </c>
      <c r="AG24" s="120">
        <v>2</v>
      </c>
      <c r="AH24" s="123">
        <v>4.3478260869565215</v>
      </c>
      <c r="AI24" s="120">
        <v>2</v>
      </c>
      <c r="AJ24" s="123">
        <v>4.3478260869565215</v>
      </c>
      <c r="AK24" s="120">
        <v>0</v>
      </c>
      <c r="AL24" s="123">
        <v>0</v>
      </c>
      <c r="AM24" s="120">
        <v>42</v>
      </c>
      <c r="AN24" s="123">
        <v>91.30434782608695</v>
      </c>
      <c r="AO24" s="120">
        <v>46</v>
      </c>
    </row>
    <row r="25" spans="1:41" ht="15">
      <c r="A25" s="87" t="s">
        <v>2420</v>
      </c>
      <c r="B25" s="65" t="s">
        <v>2441</v>
      </c>
      <c r="C25" s="65" t="s">
        <v>59</v>
      </c>
      <c r="D25" s="109"/>
      <c r="E25" s="108"/>
      <c r="F25" s="110" t="s">
        <v>3375</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2537</v>
      </c>
      <c r="AC25" s="84" t="s">
        <v>1092</v>
      </c>
      <c r="AD25" s="84" t="s">
        <v>389</v>
      </c>
      <c r="AE25" s="84"/>
      <c r="AF25" s="84" t="s">
        <v>2815</v>
      </c>
      <c r="AG25" s="120">
        <v>0</v>
      </c>
      <c r="AH25" s="123">
        <v>0</v>
      </c>
      <c r="AI25" s="120">
        <v>1</v>
      </c>
      <c r="AJ25" s="123">
        <v>4.545454545454546</v>
      </c>
      <c r="AK25" s="120">
        <v>0</v>
      </c>
      <c r="AL25" s="123">
        <v>0</v>
      </c>
      <c r="AM25" s="120">
        <v>21</v>
      </c>
      <c r="AN25" s="123">
        <v>95.45454545454545</v>
      </c>
      <c r="AO25" s="120">
        <v>22</v>
      </c>
    </row>
    <row r="26" spans="1:41" ht="15">
      <c r="A26" s="87" t="s">
        <v>2421</v>
      </c>
      <c r="B26" s="65" t="s">
        <v>2442</v>
      </c>
      <c r="C26" s="65" t="s">
        <v>59</v>
      </c>
      <c r="D26" s="109"/>
      <c r="E26" s="108"/>
      <c r="F26" s="110" t="s">
        <v>3376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555</v>
      </c>
      <c r="Z26" s="78" t="s">
        <v>574</v>
      </c>
      <c r="AA26" s="78"/>
      <c r="AB26" s="84" t="s">
        <v>2618</v>
      </c>
      <c r="AC26" s="84" t="s">
        <v>2735</v>
      </c>
      <c r="AD26" s="84"/>
      <c r="AE26" s="84" t="s">
        <v>312</v>
      </c>
      <c r="AF26" s="84" t="s">
        <v>2816</v>
      </c>
      <c r="AG26" s="120">
        <v>2</v>
      </c>
      <c r="AH26" s="123">
        <v>10</v>
      </c>
      <c r="AI26" s="120">
        <v>0</v>
      </c>
      <c r="AJ26" s="123">
        <v>0</v>
      </c>
      <c r="AK26" s="120">
        <v>0</v>
      </c>
      <c r="AL26" s="123">
        <v>0</v>
      </c>
      <c r="AM26" s="120">
        <v>18</v>
      </c>
      <c r="AN26" s="123">
        <v>90</v>
      </c>
      <c r="AO26" s="120">
        <v>20</v>
      </c>
    </row>
    <row r="27" spans="1:41" ht="15">
      <c r="A27" s="87" t="s">
        <v>2422</v>
      </c>
      <c r="B27" s="65" t="s">
        <v>2431</v>
      </c>
      <c r="C27" s="65" t="s">
        <v>61</v>
      </c>
      <c r="D27" s="109"/>
      <c r="E27" s="108"/>
      <c r="F27" s="110" t="s">
        <v>3377</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2619</v>
      </c>
      <c r="AC27" s="84" t="s">
        <v>1092</v>
      </c>
      <c r="AD27" s="84" t="s">
        <v>379</v>
      </c>
      <c r="AE27" s="84"/>
      <c r="AF27" s="84" t="s">
        <v>2817</v>
      </c>
      <c r="AG27" s="120">
        <v>0</v>
      </c>
      <c r="AH27" s="123">
        <v>0</v>
      </c>
      <c r="AI27" s="120">
        <v>0</v>
      </c>
      <c r="AJ27" s="123">
        <v>0</v>
      </c>
      <c r="AK27" s="120">
        <v>0</v>
      </c>
      <c r="AL27" s="123">
        <v>0</v>
      </c>
      <c r="AM27" s="120">
        <v>36</v>
      </c>
      <c r="AN27" s="123">
        <v>100</v>
      </c>
      <c r="AO27" s="120">
        <v>36</v>
      </c>
    </row>
    <row r="28" spans="1:41" ht="15">
      <c r="A28" s="87" t="s">
        <v>2423</v>
      </c>
      <c r="B28" s="65" t="s">
        <v>2432</v>
      </c>
      <c r="C28" s="65" t="s">
        <v>61</v>
      </c>
      <c r="D28" s="109"/>
      <c r="E28" s="108"/>
      <c r="F28" s="110" t="s">
        <v>3378</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535</v>
      </c>
      <c r="Z28" s="78" t="s">
        <v>582</v>
      </c>
      <c r="AA28" s="78"/>
      <c r="AB28" s="84" t="s">
        <v>2620</v>
      </c>
      <c r="AC28" s="84" t="s">
        <v>2736</v>
      </c>
      <c r="AD28" s="84"/>
      <c r="AE28" s="84" t="s">
        <v>255</v>
      </c>
      <c r="AF28" s="84" t="s">
        <v>2818</v>
      </c>
      <c r="AG28" s="120">
        <v>2</v>
      </c>
      <c r="AH28" s="123">
        <v>5.882352941176471</v>
      </c>
      <c r="AI28" s="120">
        <v>0</v>
      </c>
      <c r="AJ28" s="123">
        <v>0</v>
      </c>
      <c r="AK28" s="120">
        <v>0</v>
      </c>
      <c r="AL28" s="123">
        <v>0</v>
      </c>
      <c r="AM28" s="120">
        <v>32</v>
      </c>
      <c r="AN28" s="123">
        <v>94.11764705882354</v>
      </c>
      <c r="AO28" s="120">
        <v>34</v>
      </c>
    </row>
    <row r="29" spans="1:41" ht="15">
      <c r="A29" s="87" t="s">
        <v>2424</v>
      </c>
      <c r="B29" s="65" t="s">
        <v>2433</v>
      </c>
      <c r="C29" s="65" t="s">
        <v>61</v>
      </c>
      <c r="D29" s="109"/>
      <c r="E29" s="108"/>
      <c r="F29" s="110" t="s">
        <v>3379</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t="s">
        <v>620</v>
      </c>
      <c r="AB29" s="84" t="s">
        <v>2621</v>
      </c>
      <c r="AC29" s="84" t="s">
        <v>2737</v>
      </c>
      <c r="AD29" s="84"/>
      <c r="AE29" s="84" t="s">
        <v>247</v>
      </c>
      <c r="AF29" s="84" t="s">
        <v>2819</v>
      </c>
      <c r="AG29" s="120">
        <v>0</v>
      </c>
      <c r="AH29" s="123">
        <v>0</v>
      </c>
      <c r="AI29" s="120">
        <v>0</v>
      </c>
      <c r="AJ29" s="123">
        <v>0</v>
      </c>
      <c r="AK29" s="120">
        <v>0</v>
      </c>
      <c r="AL29" s="123">
        <v>0</v>
      </c>
      <c r="AM29" s="120">
        <v>58</v>
      </c>
      <c r="AN29" s="123">
        <v>100</v>
      </c>
      <c r="AO29" s="120">
        <v>58</v>
      </c>
    </row>
    <row r="30" spans="1:41" ht="15">
      <c r="A30" s="87" t="s">
        <v>2425</v>
      </c>
      <c r="B30" s="65" t="s">
        <v>2434</v>
      </c>
      <c r="C30" s="65" t="s">
        <v>61</v>
      </c>
      <c r="D30" s="109"/>
      <c r="E30" s="108"/>
      <c r="F30" s="110" t="s">
        <v>2425</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1092</v>
      </c>
      <c r="AC30" s="84" t="s">
        <v>1092</v>
      </c>
      <c r="AD30" s="84" t="s">
        <v>345</v>
      </c>
      <c r="AE30" s="84"/>
      <c r="AF30" s="84" t="s">
        <v>2820</v>
      </c>
      <c r="AG30" s="120">
        <v>0</v>
      </c>
      <c r="AH30" s="123">
        <v>0</v>
      </c>
      <c r="AI30" s="120">
        <v>0</v>
      </c>
      <c r="AJ30" s="123">
        <v>0</v>
      </c>
      <c r="AK30" s="120">
        <v>0</v>
      </c>
      <c r="AL30" s="123">
        <v>0</v>
      </c>
      <c r="AM30" s="120">
        <v>25</v>
      </c>
      <c r="AN30" s="123">
        <v>100</v>
      </c>
      <c r="AO30" s="120">
        <v>25</v>
      </c>
    </row>
    <row r="31" spans="1:41" ht="15">
      <c r="A31" s="87" t="s">
        <v>2426</v>
      </c>
      <c r="B31" s="65" t="s">
        <v>2435</v>
      </c>
      <c r="C31" s="65" t="s">
        <v>61</v>
      </c>
      <c r="D31" s="109"/>
      <c r="E31" s="108"/>
      <c r="F31" s="110" t="s">
        <v>3380</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c r="Z31" s="78"/>
      <c r="AA31" s="78" t="s">
        <v>615</v>
      </c>
      <c r="AB31" s="84" t="s">
        <v>2622</v>
      </c>
      <c r="AC31" s="84" t="s">
        <v>2738</v>
      </c>
      <c r="AD31" s="84"/>
      <c r="AE31" s="84" t="s">
        <v>239</v>
      </c>
      <c r="AF31" s="84" t="s">
        <v>2821</v>
      </c>
      <c r="AG31" s="120">
        <v>0</v>
      </c>
      <c r="AH31" s="123">
        <v>0</v>
      </c>
      <c r="AI31" s="120">
        <v>0</v>
      </c>
      <c r="AJ31" s="123">
        <v>0</v>
      </c>
      <c r="AK31" s="120">
        <v>0</v>
      </c>
      <c r="AL31" s="123">
        <v>0</v>
      </c>
      <c r="AM31" s="120">
        <v>31</v>
      </c>
      <c r="AN31" s="123">
        <v>100</v>
      </c>
      <c r="AO31" s="120">
        <v>31</v>
      </c>
    </row>
    <row r="32" spans="1:41" ht="15">
      <c r="A32" s="87" t="s">
        <v>2427</v>
      </c>
      <c r="B32" s="65" t="s">
        <v>2436</v>
      </c>
      <c r="C32" s="65" t="s">
        <v>61</v>
      </c>
      <c r="D32" s="109"/>
      <c r="E32" s="108"/>
      <c r="F32" s="110" t="s">
        <v>2427</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525</v>
      </c>
      <c r="Z32" s="78" t="s">
        <v>576</v>
      </c>
      <c r="AA32" s="78"/>
      <c r="AB32" s="84" t="s">
        <v>1092</v>
      </c>
      <c r="AC32" s="84" t="s">
        <v>1092</v>
      </c>
      <c r="AD32" s="84"/>
      <c r="AE32" s="84" t="s">
        <v>344</v>
      </c>
      <c r="AF32" s="84" t="s">
        <v>2822</v>
      </c>
      <c r="AG32" s="120">
        <v>1</v>
      </c>
      <c r="AH32" s="123">
        <v>3.0303030303030303</v>
      </c>
      <c r="AI32" s="120">
        <v>2</v>
      </c>
      <c r="AJ32" s="123">
        <v>6.0606060606060606</v>
      </c>
      <c r="AK32" s="120">
        <v>0</v>
      </c>
      <c r="AL32" s="123">
        <v>0</v>
      </c>
      <c r="AM32" s="120">
        <v>30</v>
      </c>
      <c r="AN32" s="123">
        <v>90.9090909090909</v>
      </c>
      <c r="AO32" s="120">
        <v>33</v>
      </c>
    </row>
    <row r="33" spans="1:41" ht="15">
      <c r="A33" s="87" t="s">
        <v>2428</v>
      </c>
      <c r="B33" s="65" t="s">
        <v>2437</v>
      </c>
      <c r="C33" s="65" t="s">
        <v>61</v>
      </c>
      <c r="D33" s="109"/>
      <c r="E33" s="108"/>
      <c r="F33" s="110" t="s">
        <v>3381</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4" t="s">
        <v>2623</v>
      </c>
      <c r="AC33" s="84" t="s">
        <v>1092</v>
      </c>
      <c r="AD33" s="84" t="s">
        <v>340</v>
      </c>
      <c r="AE33" s="84"/>
      <c r="AF33" s="84" t="s">
        <v>2823</v>
      </c>
      <c r="AG33" s="120">
        <v>0</v>
      </c>
      <c r="AH33" s="123">
        <v>0</v>
      </c>
      <c r="AI33" s="120">
        <v>2</v>
      </c>
      <c r="AJ33" s="123">
        <v>4.3478260869565215</v>
      </c>
      <c r="AK33" s="120">
        <v>0</v>
      </c>
      <c r="AL33" s="123">
        <v>0</v>
      </c>
      <c r="AM33" s="120">
        <v>44</v>
      </c>
      <c r="AN33" s="123">
        <v>95.65217391304348</v>
      </c>
      <c r="AO33" s="120">
        <v>46</v>
      </c>
    </row>
    <row r="34" spans="1:41" ht="15">
      <c r="A34" s="87" t="s">
        <v>2429</v>
      </c>
      <c r="B34" s="65" t="s">
        <v>2438</v>
      </c>
      <c r="C34" s="65" t="s">
        <v>61</v>
      </c>
      <c r="D34" s="109"/>
      <c r="E34" s="108"/>
      <c r="F34" s="110" t="s">
        <v>3382</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2537</v>
      </c>
      <c r="AC34" s="84" t="s">
        <v>1092</v>
      </c>
      <c r="AD34" s="84" t="s">
        <v>337</v>
      </c>
      <c r="AE34" s="84"/>
      <c r="AF34" s="84" t="s">
        <v>2824</v>
      </c>
      <c r="AG34" s="120">
        <v>2</v>
      </c>
      <c r="AH34" s="123">
        <v>5.714285714285714</v>
      </c>
      <c r="AI34" s="120">
        <v>1</v>
      </c>
      <c r="AJ34" s="123">
        <v>2.857142857142857</v>
      </c>
      <c r="AK34" s="120">
        <v>0</v>
      </c>
      <c r="AL34" s="123">
        <v>0</v>
      </c>
      <c r="AM34" s="120">
        <v>32</v>
      </c>
      <c r="AN34" s="123">
        <v>91.42857142857143</v>
      </c>
      <c r="AO34" s="120">
        <v>35</v>
      </c>
    </row>
    <row r="35" spans="1:41" ht="15">
      <c r="A35" s="87" t="s">
        <v>2430</v>
      </c>
      <c r="B35" s="65" t="s">
        <v>2439</v>
      </c>
      <c r="C35" s="65" t="s">
        <v>61</v>
      </c>
      <c r="D35" s="109"/>
      <c r="E35" s="108"/>
      <c r="F35" s="110" t="s">
        <v>3383</v>
      </c>
      <c r="G35" s="111"/>
      <c r="H35" s="111"/>
      <c r="I35" s="112">
        <v>35</v>
      </c>
      <c r="J35" s="113"/>
      <c r="K35" s="48">
        <v>2</v>
      </c>
      <c r="L35" s="48">
        <v>2</v>
      </c>
      <c r="M35" s="48">
        <v>0</v>
      </c>
      <c r="N35" s="48">
        <v>2</v>
      </c>
      <c r="O35" s="48">
        <v>0</v>
      </c>
      <c r="P35" s="49">
        <v>1</v>
      </c>
      <c r="Q35" s="49">
        <v>1</v>
      </c>
      <c r="R35" s="48">
        <v>1</v>
      </c>
      <c r="S35" s="48">
        <v>0</v>
      </c>
      <c r="T35" s="48">
        <v>2</v>
      </c>
      <c r="U35" s="48">
        <v>2</v>
      </c>
      <c r="V35" s="48">
        <v>1</v>
      </c>
      <c r="W35" s="49">
        <v>0.5</v>
      </c>
      <c r="X35" s="49">
        <v>1</v>
      </c>
      <c r="Y35" s="78" t="s">
        <v>522</v>
      </c>
      <c r="Z35" s="78" t="s">
        <v>573</v>
      </c>
      <c r="AA35" s="78"/>
      <c r="AB35" s="84" t="s">
        <v>2624</v>
      </c>
      <c r="AC35" s="84" t="s">
        <v>2739</v>
      </c>
      <c r="AD35" s="84"/>
      <c r="AE35" s="84" t="s">
        <v>2780</v>
      </c>
      <c r="AF35" s="84" t="s">
        <v>2825</v>
      </c>
      <c r="AG35" s="120">
        <v>0</v>
      </c>
      <c r="AH35" s="123">
        <v>0</v>
      </c>
      <c r="AI35" s="120">
        <v>0</v>
      </c>
      <c r="AJ35" s="123">
        <v>0</v>
      </c>
      <c r="AK35" s="120">
        <v>0</v>
      </c>
      <c r="AL35" s="123">
        <v>0</v>
      </c>
      <c r="AM35" s="120">
        <v>34</v>
      </c>
      <c r="AN35" s="123">
        <v>100</v>
      </c>
      <c r="AO35" s="120">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2398</v>
      </c>
      <c r="B2" s="84" t="s">
        <v>219</v>
      </c>
      <c r="C2" s="78">
        <f>VLOOKUP(GroupVertices[[#This Row],[Vertex]],Vertices[],MATCH("ID",Vertices[[#Headers],[Vertex]:[Vertex Content Word Count]],0),FALSE)</f>
        <v>10</v>
      </c>
    </row>
    <row r="3" spans="1:3" ht="15">
      <c r="A3" s="78" t="s">
        <v>2398</v>
      </c>
      <c r="B3" s="84" t="s">
        <v>220</v>
      </c>
      <c r="C3" s="78">
        <f>VLOOKUP(GroupVertices[[#This Row],[Vertex]],Vertices[],MATCH("ID",Vertices[[#Headers],[Vertex]:[Vertex Content Word Count]],0),FALSE)</f>
        <v>11</v>
      </c>
    </row>
    <row r="4" spans="1:3" ht="15">
      <c r="A4" s="78" t="s">
        <v>2398</v>
      </c>
      <c r="B4" s="84" t="s">
        <v>221</v>
      </c>
      <c r="C4" s="78">
        <f>VLOOKUP(GroupVertices[[#This Row],[Vertex]],Vertices[],MATCH("ID",Vertices[[#Headers],[Vertex]:[Vertex Content Word Count]],0),FALSE)</f>
        <v>12</v>
      </c>
    </row>
    <row r="5" spans="1:3" ht="15">
      <c r="A5" s="78" t="s">
        <v>2398</v>
      </c>
      <c r="B5" s="84" t="s">
        <v>232</v>
      </c>
      <c r="C5" s="78">
        <f>VLOOKUP(GroupVertices[[#This Row],[Vertex]],Vertices[],MATCH("ID",Vertices[[#Headers],[Vertex]:[Vertex Content Word Count]],0),FALSE)</f>
        <v>31</v>
      </c>
    </row>
    <row r="6" spans="1:3" ht="15">
      <c r="A6" s="78" t="s">
        <v>2398</v>
      </c>
      <c r="B6" s="84" t="s">
        <v>233</v>
      </c>
      <c r="C6" s="78">
        <f>VLOOKUP(GroupVertices[[#This Row],[Vertex]],Vertices[],MATCH("ID",Vertices[[#Headers],[Vertex]:[Vertex Content Word Count]],0),FALSE)</f>
        <v>32</v>
      </c>
    </row>
    <row r="7" spans="1:3" ht="15">
      <c r="A7" s="78" t="s">
        <v>2398</v>
      </c>
      <c r="B7" s="84" t="s">
        <v>235</v>
      </c>
      <c r="C7" s="78">
        <f>VLOOKUP(GroupVertices[[#This Row],[Vertex]],Vertices[],MATCH("ID",Vertices[[#Headers],[Vertex]:[Vertex Content Word Count]],0),FALSE)</f>
        <v>35</v>
      </c>
    </row>
    <row r="8" spans="1:3" ht="15">
      <c r="A8" s="78" t="s">
        <v>2398</v>
      </c>
      <c r="B8" s="84" t="s">
        <v>236</v>
      </c>
      <c r="C8" s="78">
        <f>VLOOKUP(GroupVertices[[#This Row],[Vertex]],Vertices[],MATCH("ID",Vertices[[#Headers],[Vertex]:[Vertex Content Word Count]],0),FALSE)</f>
        <v>36</v>
      </c>
    </row>
    <row r="9" spans="1:3" ht="15">
      <c r="A9" s="78" t="s">
        <v>2398</v>
      </c>
      <c r="B9" s="84" t="s">
        <v>238</v>
      </c>
      <c r="C9" s="78">
        <f>VLOOKUP(GroupVertices[[#This Row],[Vertex]],Vertices[],MATCH("ID",Vertices[[#Headers],[Vertex]:[Vertex Content Word Count]],0),FALSE)</f>
        <v>39</v>
      </c>
    </row>
    <row r="10" spans="1:3" ht="15">
      <c r="A10" s="78" t="s">
        <v>2398</v>
      </c>
      <c r="B10" s="84" t="s">
        <v>243</v>
      </c>
      <c r="C10" s="78">
        <f>VLOOKUP(GroupVertices[[#This Row],[Vertex]],Vertices[],MATCH("ID",Vertices[[#Headers],[Vertex]:[Vertex Content Word Count]],0),FALSE)</f>
        <v>45</v>
      </c>
    </row>
    <row r="11" spans="1:3" ht="15">
      <c r="A11" s="78" t="s">
        <v>2398</v>
      </c>
      <c r="B11" s="84" t="s">
        <v>249</v>
      </c>
      <c r="C11" s="78">
        <f>VLOOKUP(GroupVertices[[#This Row],[Vertex]],Vertices[],MATCH("ID",Vertices[[#Headers],[Vertex]:[Vertex Content Word Count]],0),FALSE)</f>
        <v>55</v>
      </c>
    </row>
    <row r="12" spans="1:3" ht="15">
      <c r="A12" s="78" t="s">
        <v>2398</v>
      </c>
      <c r="B12" s="84" t="s">
        <v>250</v>
      </c>
      <c r="C12" s="78">
        <f>VLOOKUP(GroupVertices[[#This Row],[Vertex]],Vertices[],MATCH("ID",Vertices[[#Headers],[Vertex]:[Vertex Content Word Count]],0),FALSE)</f>
        <v>56</v>
      </c>
    </row>
    <row r="13" spans="1:3" ht="15">
      <c r="A13" s="78" t="s">
        <v>2398</v>
      </c>
      <c r="B13" s="84" t="s">
        <v>257</v>
      </c>
      <c r="C13" s="78">
        <f>VLOOKUP(GroupVertices[[#This Row],[Vertex]],Vertices[],MATCH("ID",Vertices[[#Headers],[Vertex]:[Vertex Content Word Count]],0),FALSE)</f>
        <v>66</v>
      </c>
    </row>
    <row r="14" spans="1:3" ht="15">
      <c r="A14" s="78" t="s">
        <v>2398</v>
      </c>
      <c r="B14" s="84" t="s">
        <v>258</v>
      </c>
      <c r="C14" s="78">
        <f>VLOOKUP(GroupVertices[[#This Row],[Vertex]],Vertices[],MATCH("ID",Vertices[[#Headers],[Vertex]:[Vertex Content Word Count]],0),FALSE)</f>
        <v>67</v>
      </c>
    </row>
    <row r="15" spans="1:3" ht="15">
      <c r="A15" s="78" t="s">
        <v>2398</v>
      </c>
      <c r="B15" s="84" t="s">
        <v>259</v>
      </c>
      <c r="C15" s="78">
        <f>VLOOKUP(GroupVertices[[#This Row],[Vertex]],Vertices[],MATCH("ID",Vertices[[#Headers],[Vertex]:[Vertex Content Word Count]],0),FALSE)</f>
        <v>68</v>
      </c>
    </row>
    <row r="16" spans="1:3" ht="15">
      <c r="A16" s="78" t="s">
        <v>2398</v>
      </c>
      <c r="B16" s="84" t="s">
        <v>265</v>
      </c>
      <c r="C16" s="78">
        <f>VLOOKUP(GroupVertices[[#This Row],[Vertex]],Vertices[],MATCH("ID",Vertices[[#Headers],[Vertex]:[Vertex Content Word Count]],0),FALSE)</f>
        <v>76</v>
      </c>
    </row>
    <row r="17" spans="1:3" ht="15">
      <c r="A17" s="78" t="s">
        <v>2398</v>
      </c>
      <c r="B17" s="84" t="s">
        <v>267</v>
      </c>
      <c r="C17" s="78">
        <f>VLOOKUP(GroupVertices[[#This Row],[Vertex]],Vertices[],MATCH("ID",Vertices[[#Headers],[Vertex]:[Vertex Content Word Count]],0),FALSE)</f>
        <v>81</v>
      </c>
    </row>
    <row r="18" spans="1:3" ht="15">
      <c r="A18" s="78" t="s">
        <v>2398</v>
      </c>
      <c r="B18" s="84" t="s">
        <v>271</v>
      </c>
      <c r="C18" s="78">
        <f>VLOOKUP(GroupVertices[[#This Row],[Vertex]],Vertices[],MATCH("ID",Vertices[[#Headers],[Vertex]:[Vertex Content Word Count]],0),FALSE)</f>
        <v>88</v>
      </c>
    </row>
    <row r="19" spans="1:3" ht="15">
      <c r="A19" s="78" t="s">
        <v>2398</v>
      </c>
      <c r="B19" s="84" t="s">
        <v>276</v>
      </c>
      <c r="C19" s="78">
        <f>VLOOKUP(GroupVertices[[#This Row],[Vertex]],Vertices[],MATCH("ID",Vertices[[#Headers],[Vertex]:[Vertex Content Word Count]],0),FALSE)</f>
        <v>103</v>
      </c>
    </row>
    <row r="20" spans="1:3" ht="15">
      <c r="A20" s="78" t="s">
        <v>2398</v>
      </c>
      <c r="B20" s="84" t="s">
        <v>277</v>
      </c>
      <c r="C20" s="78">
        <f>VLOOKUP(GroupVertices[[#This Row],[Vertex]],Vertices[],MATCH("ID",Vertices[[#Headers],[Vertex]:[Vertex Content Word Count]],0),FALSE)</f>
        <v>104</v>
      </c>
    </row>
    <row r="21" spans="1:3" ht="15">
      <c r="A21" s="78" t="s">
        <v>2398</v>
      </c>
      <c r="B21" s="84" t="s">
        <v>287</v>
      </c>
      <c r="C21" s="78">
        <f>VLOOKUP(GroupVertices[[#This Row],[Vertex]],Vertices[],MATCH("ID",Vertices[[#Headers],[Vertex]:[Vertex Content Word Count]],0),FALSE)</f>
        <v>121</v>
      </c>
    </row>
    <row r="22" spans="1:3" ht="15">
      <c r="A22" s="78" t="s">
        <v>2398</v>
      </c>
      <c r="B22" s="84" t="s">
        <v>288</v>
      </c>
      <c r="C22" s="78">
        <f>VLOOKUP(GroupVertices[[#This Row],[Vertex]],Vertices[],MATCH("ID",Vertices[[#Headers],[Vertex]:[Vertex Content Word Count]],0),FALSE)</f>
        <v>122</v>
      </c>
    </row>
    <row r="23" spans="1:3" ht="15">
      <c r="A23" s="78" t="s">
        <v>2398</v>
      </c>
      <c r="B23" s="84" t="s">
        <v>289</v>
      </c>
      <c r="C23" s="78">
        <f>VLOOKUP(GroupVertices[[#This Row],[Vertex]],Vertices[],MATCH("ID",Vertices[[#Headers],[Vertex]:[Vertex Content Word Count]],0),FALSE)</f>
        <v>123</v>
      </c>
    </row>
    <row r="24" spans="1:3" ht="15">
      <c r="A24" s="78" t="s">
        <v>2398</v>
      </c>
      <c r="B24" s="84" t="s">
        <v>298</v>
      </c>
      <c r="C24" s="78">
        <f>VLOOKUP(GroupVertices[[#This Row],[Vertex]],Vertices[],MATCH("ID",Vertices[[#Headers],[Vertex]:[Vertex Content Word Count]],0),FALSE)</f>
        <v>132</v>
      </c>
    </row>
    <row r="25" spans="1:3" ht="15">
      <c r="A25" s="78" t="s">
        <v>2398</v>
      </c>
      <c r="B25" s="84" t="s">
        <v>300</v>
      </c>
      <c r="C25" s="78">
        <f>VLOOKUP(GroupVertices[[#This Row],[Vertex]],Vertices[],MATCH("ID",Vertices[[#Headers],[Vertex]:[Vertex Content Word Count]],0),FALSE)</f>
        <v>135</v>
      </c>
    </row>
    <row r="26" spans="1:3" ht="15">
      <c r="A26" s="78" t="s">
        <v>2398</v>
      </c>
      <c r="B26" s="84" t="s">
        <v>306</v>
      </c>
      <c r="C26" s="78">
        <f>VLOOKUP(GroupVertices[[#This Row],[Vertex]],Vertices[],MATCH("ID",Vertices[[#Headers],[Vertex]:[Vertex Content Word Count]],0),FALSE)</f>
        <v>143</v>
      </c>
    </row>
    <row r="27" spans="1:3" ht="15">
      <c r="A27" s="78" t="s">
        <v>2398</v>
      </c>
      <c r="B27" s="84" t="s">
        <v>307</v>
      </c>
      <c r="C27" s="78">
        <f>VLOOKUP(GroupVertices[[#This Row],[Vertex]],Vertices[],MATCH("ID",Vertices[[#Headers],[Vertex]:[Vertex Content Word Count]],0),FALSE)</f>
        <v>144</v>
      </c>
    </row>
    <row r="28" spans="1:3" ht="15">
      <c r="A28" s="78" t="s">
        <v>2398</v>
      </c>
      <c r="B28" s="84" t="s">
        <v>308</v>
      </c>
      <c r="C28" s="78">
        <f>VLOOKUP(GroupVertices[[#This Row],[Vertex]],Vertices[],MATCH("ID",Vertices[[#Headers],[Vertex]:[Vertex Content Word Count]],0),FALSE)</f>
        <v>145</v>
      </c>
    </row>
    <row r="29" spans="1:3" ht="15">
      <c r="A29" s="78" t="s">
        <v>2398</v>
      </c>
      <c r="B29" s="84" t="s">
        <v>311</v>
      </c>
      <c r="C29" s="78">
        <f>VLOOKUP(GroupVertices[[#This Row],[Vertex]],Vertices[],MATCH("ID",Vertices[[#Headers],[Vertex]:[Vertex Content Word Count]],0),FALSE)</f>
        <v>149</v>
      </c>
    </row>
    <row r="30" spans="1:3" ht="15">
      <c r="A30" s="78" t="s">
        <v>2398</v>
      </c>
      <c r="B30" s="84" t="s">
        <v>314</v>
      </c>
      <c r="C30" s="78">
        <f>VLOOKUP(GroupVertices[[#This Row],[Vertex]],Vertices[],MATCH("ID",Vertices[[#Headers],[Vertex]:[Vertex Content Word Count]],0),FALSE)</f>
        <v>152</v>
      </c>
    </row>
    <row r="31" spans="1:3" ht="15">
      <c r="A31" s="78" t="s">
        <v>2398</v>
      </c>
      <c r="B31" s="84" t="s">
        <v>316</v>
      </c>
      <c r="C31" s="78">
        <f>VLOOKUP(GroupVertices[[#This Row],[Vertex]],Vertices[],MATCH("ID",Vertices[[#Headers],[Vertex]:[Vertex Content Word Count]],0),FALSE)</f>
        <v>156</v>
      </c>
    </row>
    <row r="32" spans="1:3" ht="15">
      <c r="A32" s="78" t="s">
        <v>2398</v>
      </c>
      <c r="B32" s="84" t="s">
        <v>317</v>
      </c>
      <c r="C32" s="78">
        <f>VLOOKUP(GroupVertices[[#This Row],[Vertex]],Vertices[],MATCH("ID",Vertices[[#Headers],[Vertex]:[Vertex Content Word Count]],0),FALSE)</f>
        <v>157</v>
      </c>
    </row>
    <row r="33" spans="1:3" ht="15">
      <c r="A33" s="78" t="s">
        <v>2398</v>
      </c>
      <c r="B33" s="84" t="s">
        <v>322</v>
      </c>
      <c r="C33" s="78">
        <f>VLOOKUP(GroupVertices[[#This Row],[Vertex]],Vertices[],MATCH("ID",Vertices[[#Headers],[Vertex]:[Vertex Content Word Count]],0),FALSE)</f>
        <v>163</v>
      </c>
    </row>
    <row r="34" spans="1:3" ht="15">
      <c r="A34" s="78" t="s">
        <v>2398</v>
      </c>
      <c r="B34" s="84" t="s">
        <v>323</v>
      </c>
      <c r="C34" s="78">
        <f>VLOOKUP(GroupVertices[[#This Row],[Vertex]],Vertices[],MATCH("ID",Vertices[[#Headers],[Vertex]:[Vertex Content Word Count]],0),FALSE)</f>
        <v>164</v>
      </c>
    </row>
    <row r="35" spans="1:3" ht="15">
      <c r="A35" s="78" t="s">
        <v>2398</v>
      </c>
      <c r="B35" s="84" t="s">
        <v>324</v>
      </c>
      <c r="C35" s="78">
        <f>VLOOKUP(GroupVertices[[#This Row],[Vertex]],Vertices[],MATCH("ID",Vertices[[#Headers],[Vertex]:[Vertex Content Word Count]],0),FALSE)</f>
        <v>165</v>
      </c>
    </row>
    <row r="36" spans="1:3" ht="15">
      <c r="A36" s="78" t="s">
        <v>2398</v>
      </c>
      <c r="B36" s="84" t="s">
        <v>326</v>
      </c>
      <c r="C36" s="78">
        <f>VLOOKUP(GroupVertices[[#This Row],[Vertex]],Vertices[],MATCH("ID",Vertices[[#Headers],[Vertex]:[Vertex Content Word Count]],0),FALSE)</f>
        <v>167</v>
      </c>
    </row>
    <row r="37" spans="1:3" ht="15">
      <c r="A37" s="78" t="s">
        <v>2398</v>
      </c>
      <c r="B37" s="84" t="s">
        <v>327</v>
      </c>
      <c r="C37" s="78">
        <f>VLOOKUP(GroupVertices[[#This Row],[Vertex]],Vertices[],MATCH("ID",Vertices[[#Headers],[Vertex]:[Vertex Content Word Count]],0),FALSE)</f>
        <v>168</v>
      </c>
    </row>
    <row r="38" spans="1:3" ht="15">
      <c r="A38" s="78" t="s">
        <v>2398</v>
      </c>
      <c r="B38" s="84" t="s">
        <v>333</v>
      </c>
      <c r="C38" s="78">
        <f>VLOOKUP(GroupVertices[[#This Row],[Vertex]],Vertices[],MATCH("ID",Vertices[[#Headers],[Vertex]:[Vertex Content Word Count]],0),FALSE)</f>
        <v>175</v>
      </c>
    </row>
    <row r="39" spans="1:3" ht="15">
      <c r="A39" s="78" t="s">
        <v>2399</v>
      </c>
      <c r="B39" s="84" t="s">
        <v>334</v>
      </c>
      <c r="C39" s="78">
        <f>VLOOKUP(GroupVertices[[#This Row],[Vertex]],Vertices[],MATCH("ID",Vertices[[#Headers],[Vertex]:[Vertex Content Word Count]],0),FALSE)</f>
        <v>176</v>
      </c>
    </row>
    <row r="40" spans="1:3" ht="15">
      <c r="A40" s="78" t="s">
        <v>2399</v>
      </c>
      <c r="B40" s="84" t="s">
        <v>388</v>
      </c>
      <c r="C40" s="78">
        <f>VLOOKUP(GroupVertices[[#This Row],[Vertex]],Vertices[],MATCH("ID",Vertices[[#Headers],[Vertex]:[Vertex Content Word Count]],0),FALSE)</f>
        <v>177</v>
      </c>
    </row>
    <row r="41" spans="1:3" ht="15">
      <c r="A41" s="78" t="s">
        <v>2399</v>
      </c>
      <c r="B41" s="84" t="s">
        <v>329</v>
      </c>
      <c r="C41" s="78">
        <f>VLOOKUP(GroupVertices[[#This Row],[Vertex]],Vertices[],MATCH("ID",Vertices[[#Headers],[Vertex]:[Vertex Content Word Count]],0),FALSE)</f>
        <v>16</v>
      </c>
    </row>
    <row r="42" spans="1:3" ht="15">
      <c r="A42" s="78" t="s">
        <v>2399</v>
      </c>
      <c r="B42" s="84" t="s">
        <v>387</v>
      </c>
      <c r="C42" s="78">
        <f>VLOOKUP(GroupVertices[[#This Row],[Vertex]],Vertices[],MATCH("ID",Vertices[[#Headers],[Vertex]:[Vertex Content Word Count]],0),FALSE)</f>
        <v>174</v>
      </c>
    </row>
    <row r="43" spans="1:3" ht="15">
      <c r="A43" s="78" t="s">
        <v>2399</v>
      </c>
      <c r="B43" s="84" t="s">
        <v>331</v>
      </c>
      <c r="C43" s="78">
        <f>VLOOKUP(GroupVertices[[#This Row],[Vertex]],Vertices[],MATCH("ID",Vertices[[#Headers],[Vertex]:[Vertex Content Word Count]],0),FALSE)</f>
        <v>173</v>
      </c>
    </row>
    <row r="44" spans="1:3" ht="15">
      <c r="A44" s="78" t="s">
        <v>2399</v>
      </c>
      <c r="B44" s="84" t="s">
        <v>386</v>
      </c>
      <c r="C44" s="78">
        <f>VLOOKUP(GroupVertices[[#This Row],[Vertex]],Vertices[],MATCH("ID",Vertices[[#Headers],[Vertex]:[Vertex Content Word Count]],0),FALSE)</f>
        <v>172</v>
      </c>
    </row>
    <row r="45" spans="1:3" ht="15">
      <c r="A45" s="78" t="s">
        <v>2399</v>
      </c>
      <c r="B45" s="84" t="s">
        <v>385</v>
      </c>
      <c r="C45" s="78">
        <f>VLOOKUP(GroupVertices[[#This Row],[Vertex]],Vertices[],MATCH("ID",Vertices[[#Headers],[Vertex]:[Vertex Content Word Count]],0),FALSE)</f>
        <v>171</v>
      </c>
    </row>
    <row r="46" spans="1:3" ht="15">
      <c r="A46" s="78" t="s">
        <v>2399</v>
      </c>
      <c r="B46" s="84" t="s">
        <v>384</v>
      </c>
      <c r="C46" s="78">
        <f>VLOOKUP(GroupVertices[[#This Row],[Vertex]],Vertices[],MATCH("ID",Vertices[[#Headers],[Vertex]:[Vertex Content Word Count]],0),FALSE)</f>
        <v>170</v>
      </c>
    </row>
    <row r="47" spans="1:3" ht="15">
      <c r="A47" s="78" t="s">
        <v>2399</v>
      </c>
      <c r="B47" s="84" t="s">
        <v>332</v>
      </c>
      <c r="C47" s="78">
        <f>VLOOKUP(GroupVertices[[#This Row],[Vertex]],Vertices[],MATCH("ID",Vertices[[#Headers],[Vertex]:[Vertex Content Word Count]],0),FALSE)</f>
        <v>137</v>
      </c>
    </row>
    <row r="48" spans="1:3" ht="15">
      <c r="A48" s="78" t="s">
        <v>2399</v>
      </c>
      <c r="B48" s="84" t="s">
        <v>301</v>
      </c>
      <c r="C48" s="78">
        <f>VLOOKUP(GroupVertices[[#This Row],[Vertex]],Vertices[],MATCH("ID",Vertices[[#Headers],[Vertex]:[Vertex Content Word Count]],0),FALSE)</f>
        <v>136</v>
      </c>
    </row>
    <row r="49" spans="1:3" ht="15">
      <c r="A49" s="78" t="s">
        <v>2399</v>
      </c>
      <c r="B49" s="84" t="s">
        <v>351</v>
      </c>
      <c r="C49" s="78">
        <f>VLOOKUP(GroupVertices[[#This Row],[Vertex]],Vertices[],MATCH("ID",Vertices[[#Headers],[Vertex]:[Vertex Content Word Count]],0),FALSE)</f>
        <v>60</v>
      </c>
    </row>
    <row r="50" spans="1:3" ht="15">
      <c r="A50" s="78" t="s">
        <v>2399</v>
      </c>
      <c r="B50" s="84" t="s">
        <v>370</v>
      </c>
      <c r="C50" s="78">
        <f>VLOOKUP(GroupVertices[[#This Row],[Vertex]],Vertices[],MATCH("ID",Vertices[[#Headers],[Vertex]:[Vertex Content Word Count]],0),FALSE)</f>
        <v>102</v>
      </c>
    </row>
    <row r="51" spans="1:3" ht="15">
      <c r="A51" s="78" t="s">
        <v>2399</v>
      </c>
      <c r="B51" s="84" t="s">
        <v>275</v>
      </c>
      <c r="C51" s="78">
        <f>VLOOKUP(GroupVertices[[#This Row],[Vertex]],Vertices[],MATCH("ID",Vertices[[#Headers],[Vertex]:[Vertex Content Word Count]],0),FALSE)</f>
        <v>101</v>
      </c>
    </row>
    <row r="52" spans="1:3" ht="15">
      <c r="A52" s="78" t="s">
        <v>2399</v>
      </c>
      <c r="B52" s="84" t="s">
        <v>274</v>
      </c>
      <c r="C52" s="78">
        <f>VLOOKUP(GroupVertices[[#This Row],[Vertex]],Vertices[],MATCH("ID",Vertices[[#Headers],[Vertex]:[Vertex Content Word Count]],0),FALSE)</f>
        <v>100</v>
      </c>
    </row>
    <row r="53" spans="1:3" ht="15">
      <c r="A53" s="78" t="s">
        <v>2399</v>
      </c>
      <c r="B53" s="84" t="s">
        <v>330</v>
      </c>
      <c r="C53" s="78">
        <f>VLOOKUP(GroupVertices[[#This Row],[Vertex]],Vertices[],MATCH("ID",Vertices[[#Headers],[Vertex]:[Vertex Content Word Count]],0),FALSE)</f>
        <v>61</v>
      </c>
    </row>
    <row r="54" spans="1:3" ht="15">
      <c r="A54" s="78" t="s">
        <v>2399</v>
      </c>
      <c r="B54" s="84" t="s">
        <v>254</v>
      </c>
      <c r="C54" s="78">
        <f>VLOOKUP(GroupVertices[[#This Row],[Vertex]],Vertices[],MATCH("ID",Vertices[[#Headers],[Vertex]:[Vertex Content Word Count]],0),FALSE)</f>
        <v>63</v>
      </c>
    </row>
    <row r="55" spans="1:3" ht="15">
      <c r="A55" s="78" t="s">
        <v>2399</v>
      </c>
      <c r="B55" s="84" t="s">
        <v>253</v>
      </c>
      <c r="C55" s="78">
        <f>VLOOKUP(GroupVertices[[#This Row],[Vertex]],Vertices[],MATCH("ID",Vertices[[#Headers],[Vertex]:[Vertex Content Word Count]],0),FALSE)</f>
        <v>62</v>
      </c>
    </row>
    <row r="56" spans="1:3" ht="15">
      <c r="A56" s="78" t="s">
        <v>2399</v>
      </c>
      <c r="B56" s="84" t="s">
        <v>252</v>
      </c>
      <c r="C56" s="78">
        <f>VLOOKUP(GroupVertices[[#This Row],[Vertex]],Vertices[],MATCH("ID",Vertices[[#Headers],[Vertex]:[Vertex Content Word Count]],0),FALSE)</f>
        <v>59</v>
      </c>
    </row>
    <row r="57" spans="1:3" ht="15">
      <c r="A57" s="78" t="s">
        <v>2399</v>
      </c>
      <c r="B57" s="84" t="s">
        <v>224</v>
      </c>
      <c r="C57" s="78">
        <f>VLOOKUP(GroupVertices[[#This Row],[Vertex]],Vertices[],MATCH("ID",Vertices[[#Headers],[Vertex]:[Vertex Content Word Count]],0),FALSE)</f>
        <v>15</v>
      </c>
    </row>
    <row r="58" spans="1:3" ht="15">
      <c r="A58" s="78" t="s">
        <v>2400</v>
      </c>
      <c r="B58" s="84" t="s">
        <v>264</v>
      </c>
      <c r="C58" s="78">
        <f>VLOOKUP(GroupVertices[[#This Row],[Vertex]],Vertices[],MATCH("ID",Vertices[[#Headers],[Vertex]:[Vertex Content Word Count]],0),FALSE)</f>
        <v>75</v>
      </c>
    </row>
    <row r="59" spans="1:3" ht="15">
      <c r="A59" s="78" t="s">
        <v>2400</v>
      </c>
      <c r="B59" s="84" t="s">
        <v>263</v>
      </c>
      <c r="C59" s="78">
        <f>VLOOKUP(GroupVertices[[#This Row],[Vertex]],Vertices[],MATCH("ID",Vertices[[#Headers],[Vertex]:[Vertex Content Word Count]],0),FALSE)</f>
        <v>73</v>
      </c>
    </row>
    <row r="60" spans="1:3" ht="15">
      <c r="A60" s="78" t="s">
        <v>2400</v>
      </c>
      <c r="B60" s="84" t="s">
        <v>354</v>
      </c>
      <c r="C60" s="78">
        <f>VLOOKUP(GroupVertices[[#This Row],[Vertex]],Vertices[],MATCH("ID",Vertices[[#Headers],[Vertex]:[Vertex Content Word Count]],0),FALSE)</f>
        <v>72</v>
      </c>
    </row>
    <row r="61" spans="1:3" ht="15">
      <c r="A61" s="78" t="s">
        <v>2400</v>
      </c>
      <c r="B61" s="84" t="s">
        <v>353</v>
      </c>
      <c r="C61" s="78">
        <f>VLOOKUP(GroupVertices[[#This Row],[Vertex]],Vertices[],MATCH("ID",Vertices[[#Headers],[Vertex]:[Vertex Content Word Count]],0),FALSE)</f>
        <v>71</v>
      </c>
    </row>
    <row r="62" spans="1:3" ht="15">
      <c r="A62" s="78" t="s">
        <v>2400</v>
      </c>
      <c r="B62" s="84" t="s">
        <v>352</v>
      </c>
      <c r="C62" s="78">
        <f>VLOOKUP(GroupVertices[[#This Row],[Vertex]],Vertices[],MATCH("ID",Vertices[[#Headers],[Vertex]:[Vertex Content Word Count]],0),FALSE)</f>
        <v>70</v>
      </c>
    </row>
    <row r="63" spans="1:3" ht="15">
      <c r="A63" s="78" t="s">
        <v>2400</v>
      </c>
      <c r="B63" s="84" t="s">
        <v>262</v>
      </c>
      <c r="C63" s="78">
        <f>VLOOKUP(GroupVertices[[#This Row],[Vertex]],Vertices[],MATCH("ID",Vertices[[#Headers],[Vertex]:[Vertex Content Word Count]],0),FALSE)</f>
        <v>58</v>
      </c>
    </row>
    <row r="64" spans="1:3" ht="15">
      <c r="A64" s="78" t="s">
        <v>2400</v>
      </c>
      <c r="B64" s="84" t="s">
        <v>261</v>
      </c>
      <c r="C64" s="78">
        <f>VLOOKUP(GroupVertices[[#This Row],[Vertex]],Vertices[],MATCH("ID",Vertices[[#Headers],[Vertex]:[Vertex Content Word Count]],0),FALSE)</f>
        <v>74</v>
      </c>
    </row>
    <row r="65" spans="1:3" ht="15">
      <c r="A65" s="78" t="s">
        <v>2400</v>
      </c>
      <c r="B65" s="84" t="s">
        <v>260</v>
      </c>
      <c r="C65" s="78">
        <f>VLOOKUP(GroupVertices[[#This Row],[Vertex]],Vertices[],MATCH("ID",Vertices[[#Headers],[Vertex]:[Vertex Content Word Count]],0),FALSE)</f>
        <v>69</v>
      </c>
    </row>
    <row r="66" spans="1:3" ht="15">
      <c r="A66" s="78" t="s">
        <v>2400</v>
      </c>
      <c r="B66" s="84" t="s">
        <v>251</v>
      </c>
      <c r="C66" s="78">
        <f>VLOOKUP(GroupVertices[[#This Row],[Vertex]],Vertices[],MATCH("ID",Vertices[[#Headers],[Vertex]:[Vertex Content Word Count]],0),FALSE)</f>
        <v>57</v>
      </c>
    </row>
    <row r="67" spans="1:3" ht="15">
      <c r="A67" s="78" t="s">
        <v>2401</v>
      </c>
      <c r="B67" s="84" t="s">
        <v>297</v>
      </c>
      <c r="C67" s="78">
        <f>VLOOKUP(GroupVertices[[#This Row],[Vertex]],Vertices[],MATCH("ID",Vertices[[#Headers],[Vertex]:[Vertex Content Word Count]],0),FALSE)</f>
        <v>131</v>
      </c>
    </row>
    <row r="68" spans="1:3" ht="15">
      <c r="A68" s="78" t="s">
        <v>2401</v>
      </c>
      <c r="B68" s="84" t="s">
        <v>296</v>
      </c>
      <c r="C68" s="78">
        <f>VLOOKUP(GroupVertices[[#This Row],[Vertex]],Vertices[],MATCH("ID",Vertices[[#Headers],[Vertex]:[Vertex Content Word Count]],0),FALSE)</f>
        <v>125</v>
      </c>
    </row>
    <row r="69" spans="1:3" ht="15">
      <c r="A69" s="78" t="s">
        <v>2401</v>
      </c>
      <c r="B69" s="84" t="s">
        <v>295</v>
      </c>
      <c r="C69" s="78">
        <f>VLOOKUP(GroupVertices[[#This Row],[Vertex]],Vertices[],MATCH("ID",Vertices[[#Headers],[Vertex]:[Vertex Content Word Count]],0),FALSE)</f>
        <v>130</v>
      </c>
    </row>
    <row r="70" spans="1:3" ht="15">
      <c r="A70" s="78" t="s">
        <v>2401</v>
      </c>
      <c r="B70" s="84" t="s">
        <v>294</v>
      </c>
      <c r="C70" s="78">
        <f>VLOOKUP(GroupVertices[[#This Row],[Vertex]],Vertices[],MATCH("ID",Vertices[[#Headers],[Vertex]:[Vertex Content Word Count]],0),FALSE)</f>
        <v>129</v>
      </c>
    </row>
    <row r="71" spans="1:3" ht="15">
      <c r="A71" s="78" t="s">
        <v>2401</v>
      </c>
      <c r="B71" s="84" t="s">
        <v>293</v>
      </c>
      <c r="C71" s="78">
        <f>VLOOKUP(GroupVertices[[#This Row],[Vertex]],Vertices[],MATCH("ID",Vertices[[#Headers],[Vertex]:[Vertex Content Word Count]],0),FALSE)</f>
        <v>128</v>
      </c>
    </row>
    <row r="72" spans="1:3" ht="15">
      <c r="A72" s="78" t="s">
        <v>2401</v>
      </c>
      <c r="B72" s="84" t="s">
        <v>292</v>
      </c>
      <c r="C72" s="78">
        <f>VLOOKUP(GroupVertices[[#This Row],[Vertex]],Vertices[],MATCH("ID",Vertices[[#Headers],[Vertex]:[Vertex Content Word Count]],0),FALSE)</f>
        <v>127</v>
      </c>
    </row>
    <row r="73" spans="1:3" ht="15">
      <c r="A73" s="78" t="s">
        <v>2401</v>
      </c>
      <c r="B73" s="84" t="s">
        <v>291</v>
      </c>
      <c r="C73" s="78">
        <f>VLOOKUP(GroupVertices[[#This Row],[Vertex]],Vertices[],MATCH("ID",Vertices[[#Headers],[Vertex]:[Vertex Content Word Count]],0),FALSE)</f>
        <v>126</v>
      </c>
    </row>
    <row r="74" spans="1:3" ht="15">
      <c r="A74" s="78" t="s">
        <v>2401</v>
      </c>
      <c r="B74" s="84" t="s">
        <v>290</v>
      </c>
      <c r="C74" s="78">
        <f>VLOOKUP(GroupVertices[[#This Row],[Vertex]],Vertices[],MATCH("ID",Vertices[[#Headers],[Vertex]:[Vertex Content Word Count]],0),FALSE)</f>
        <v>124</v>
      </c>
    </row>
    <row r="75" spans="1:3" ht="15">
      <c r="A75" s="78" t="s">
        <v>2402</v>
      </c>
      <c r="B75" s="84" t="s">
        <v>286</v>
      </c>
      <c r="C75" s="78">
        <f>VLOOKUP(GroupVertices[[#This Row],[Vertex]],Vertices[],MATCH("ID",Vertices[[#Headers],[Vertex]:[Vertex Content Word Count]],0),FALSE)</f>
        <v>120</v>
      </c>
    </row>
    <row r="76" spans="1:3" ht="15">
      <c r="A76" s="78" t="s">
        <v>2402</v>
      </c>
      <c r="B76" s="84" t="s">
        <v>285</v>
      </c>
      <c r="C76" s="78">
        <f>VLOOKUP(GroupVertices[[#This Row],[Vertex]],Vertices[],MATCH("ID",Vertices[[#Headers],[Vertex]:[Vertex Content Word Count]],0),FALSE)</f>
        <v>107</v>
      </c>
    </row>
    <row r="77" spans="1:3" ht="15">
      <c r="A77" s="78" t="s">
        <v>2402</v>
      </c>
      <c r="B77" s="84" t="s">
        <v>371</v>
      </c>
      <c r="C77" s="78">
        <f>VLOOKUP(GroupVertices[[#This Row],[Vertex]],Vertices[],MATCH("ID",Vertices[[#Headers],[Vertex]:[Vertex Content Word Count]],0),FALSE)</f>
        <v>106</v>
      </c>
    </row>
    <row r="78" spans="1:3" ht="15">
      <c r="A78" s="78" t="s">
        <v>2402</v>
      </c>
      <c r="B78" s="84" t="s">
        <v>284</v>
      </c>
      <c r="C78" s="78">
        <f>VLOOKUP(GroupVertices[[#This Row],[Vertex]],Vertices[],MATCH("ID",Vertices[[#Headers],[Vertex]:[Vertex Content Word Count]],0),FALSE)</f>
        <v>119</v>
      </c>
    </row>
    <row r="79" spans="1:3" ht="15">
      <c r="A79" s="78" t="s">
        <v>2402</v>
      </c>
      <c r="B79" s="84" t="s">
        <v>283</v>
      </c>
      <c r="C79" s="78">
        <f>VLOOKUP(GroupVertices[[#This Row],[Vertex]],Vertices[],MATCH("ID",Vertices[[#Headers],[Vertex]:[Vertex Content Word Count]],0),FALSE)</f>
        <v>118</v>
      </c>
    </row>
    <row r="80" spans="1:3" ht="15">
      <c r="A80" s="78" t="s">
        <v>2402</v>
      </c>
      <c r="B80" s="84" t="s">
        <v>282</v>
      </c>
      <c r="C80" s="78">
        <f>VLOOKUP(GroupVertices[[#This Row],[Vertex]],Vertices[],MATCH("ID",Vertices[[#Headers],[Vertex]:[Vertex Content Word Count]],0),FALSE)</f>
        <v>117</v>
      </c>
    </row>
    <row r="81" spans="1:3" ht="15">
      <c r="A81" s="78" t="s">
        <v>2402</v>
      </c>
      <c r="B81" s="84" t="s">
        <v>279</v>
      </c>
      <c r="C81" s="78">
        <f>VLOOKUP(GroupVertices[[#This Row],[Vertex]],Vertices[],MATCH("ID",Vertices[[#Headers],[Vertex]:[Vertex Content Word Count]],0),FALSE)</f>
        <v>108</v>
      </c>
    </row>
    <row r="82" spans="1:3" ht="15">
      <c r="A82" s="78" t="s">
        <v>2402</v>
      </c>
      <c r="B82" s="84" t="s">
        <v>278</v>
      </c>
      <c r="C82" s="78">
        <f>VLOOKUP(GroupVertices[[#This Row],[Vertex]],Vertices[],MATCH("ID",Vertices[[#Headers],[Vertex]:[Vertex Content Word Count]],0),FALSE)</f>
        <v>105</v>
      </c>
    </row>
    <row r="83" spans="1:3" ht="15">
      <c r="A83" s="78" t="s">
        <v>2403</v>
      </c>
      <c r="B83" s="84" t="s">
        <v>281</v>
      </c>
      <c r="C83" s="78">
        <f>VLOOKUP(GroupVertices[[#This Row],[Vertex]],Vertices[],MATCH("ID",Vertices[[#Headers],[Vertex]:[Vertex Content Word Count]],0),FALSE)</f>
        <v>111</v>
      </c>
    </row>
    <row r="84" spans="1:3" ht="15">
      <c r="A84" s="78" t="s">
        <v>2403</v>
      </c>
      <c r="B84" s="84" t="s">
        <v>377</v>
      </c>
      <c r="C84" s="78">
        <f>VLOOKUP(GroupVertices[[#This Row],[Vertex]],Vertices[],MATCH("ID",Vertices[[#Headers],[Vertex]:[Vertex Content Word Count]],0),FALSE)</f>
        <v>116</v>
      </c>
    </row>
    <row r="85" spans="1:3" ht="15">
      <c r="A85" s="78" t="s">
        <v>2403</v>
      </c>
      <c r="B85" s="84" t="s">
        <v>280</v>
      </c>
      <c r="C85" s="78">
        <f>VLOOKUP(GroupVertices[[#This Row],[Vertex]],Vertices[],MATCH("ID",Vertices[[#Headers],[Vertex]:[Vertex Content Word Count]],0),FALSE)</f>
        <v>109</v>
      </c>
    </row>
    <row r="86" spans="1:3" ht="15">
      <c r="A86" s="78" t="s">
        <v>2403</v>
      </c>
      <c r="B86" s="84" t="s">
        <v>376</v>
      </c>
      <c r="C86" s="78">
        <f>VLOOKUP(GroupVertices[[#This Row],[Vertex]],Vertices[],MATCH("ID",Vertices[[#Headers],[Vertex]:[Vertex Content Word Count]],0),FALSE)</f>
        <v>115</v>
      </c>
    </row>
    <row r="87" spans="1:3" ht="15">
      <c r="A87" s="78" t="s">
        <v>2403</v>
      </c>
      <c r="B87" s="84" t="s">
        <v>375</v>
      </c>
      <c r="C87" s="78">
        <f>VLOOKUP(GroupVertices[[#This Row],[Vertex]],Vertices[],MATCH("ID",Vertices[[#Headers],[Vertex]:[Vertex Content Word Count]],0),FALSE)</f>
        <v>114</v>
      </c>
    </row>
    <row r="88" spans="1:3" ht="15">
      <c r="A88" s="78" t="s">
        <v>2403</v>
      </c>
      <c r="B88" s="84" t="s">
        <v>374</v>
      </c>
      <c r="C88" s="78">
        <f>VLOOKUP(GroupVertices[[#This Row],[Vertex]],Vertices[],MATCH("ID",Vertices[[#Headers],[Vertex]:[Vertex Content Word Count]],0),FALSE)</f>
        <v>113</v>
      </c>
    </row>
    <row r="89" spans="1:3" ht="15">
      <c r="A89" s="78" t="s">
        <v>2403</v>
      </c>
      <c r="B89" s="84" t="s">
        <v>373</v>
      </c>
      <c r="C89" s="78">
        <f>VLOOKUP(GroupVertices[[#This Row],[Vertex]],Vertices[],MATCH("ID",Vertices[[#Headers],[Vertex]:[Vertex Content Word Count]],0),FALSE)</f>
        <v>112</v>
      </c>
    </row>
    <row r="90" spans="1:3" ht="15">
      <c r="A90" s="78" t="s">
        <v>2403</v>
      </c>
      <c r="B90" s="84" t="s">
        <v>372</v>
      </c>
      <c r="C90" s="78">
        <f>VLOOKUP(GroupVertices[[#This Row],[Vertex]],Vertices[],MATCH("ID",Vertices[[#Headers],[Vertex]:[Vertex Content Word Count]],0),FALSE)</f>
        <v>110</v>
      </c>
    </row>
    <row r="91" spans="1:3" ht="15">
      <c r="A91" s="78" t="s">
        <v>2404</v>
      </c>
      <c r="B91" s="84" t="s">
        <v>328</v>
      </c>
      <c r="C91" s="78">
        <f>VLOOKUP(GroupVertices[[#This Row],[Vertex]],Vertices[],MATCH("ID",Vertices[[#Headers],[Vertex]:[Vertex Content Word Count]],0),FALSE)</f>
        <v>169</v>
      </c>
    </row>
    <row r="92" spans="1:3" ht="15">
      <c r="A92" s="78" t="s">
        <v>2404</v>
      </c>
      <c r="B92" s="84" t="s">
        <v>319</v>
      </c>
      <c r="C92" s="78">
        <f>VLOOKUP(GroupVertices[[#This Row],[Vertex]],Vertices[],MATCH("ID",Vertices[[#Headers],[Vertex]:[Vertex Content Word Count]],0),FALSE)</f>
        <v>159</v>
      </c>
    </row>
    <row r="93" spans="1:3" ht="15">
      <c r="A93" s="78" t="s">
        <v>2404</v>
      </c>
      <c r="B93" s="84" t="s">
        <v>325</v>
      </c>
      <c r="C93" s="78">
        <f>VLOOKUP(GroupVertices[[#This Row],[Vertex]],Vertices[],MATCH("ID",Vertices[[#Headers],[Vertex]:[Vertex Content Word Count]],0),FALSE)</f>
        <v>166</v>
      </c>
    </row>
    <row r="94" spans="1:3" ht="15">
      <c r="A94" s="78" t="s">
        <v>2404</v>
      </c>
      <c r="B94" s="84" t="s">
        <v>321</v>
      </c>
      <c r="C94" s="78">
        <f>VLOOKUP(GroupVertices[[#This Row],[Vertex]],Vertices[],MATCH("ID",Vertices[[#Headers],[Vertex]:[Vertex Content Word Count]],0),FALSE)</f>
        <v>162</v>
      </c>
    </row>
    <row r="95" spans="1:3" ht="15">
      <c r="A95" s="78" t="s">
        <v>2404</v>
      </c>
      <c r="B95" s="84" t="s">
        <v>320</v>
      </c>
      <c r="C95" s="78">
        <f>VLOOKUP(GroupVertices[[#This Row],[Vertex]],Vertices[],MATCH("ID",Vertices[[#Headers],[Vertex]:[Vertex Content Word Count]],0),FALSE)</f>
        <v>161</v>
      </c>
    </row>
    <row r="96" spans="1:3" ht="15">
      <c r="A96" s="78" t="s">
        <v>2404</v>
      </c>
      <c r="B96" s="84" t="s">
        <v>383</v>
      </c>
      <c r="C96" s="78">
        <f>VLOOKUP(GroupVertices[[#This Row],[Vertex]],Vertices[],MATCH("ID",Vertices[[#Headers],[Vertex]:[Vertex Content Word Count]],0),FALSE)</f>
        <v>160</v>
      </c>
    </row>
    <row r="97" spans="1:3" ht="15">
      <c r="A97" s="78" t="s">
        <v>2404</v>
      </c>
      <c r="B97" s="84" t="s">
        <v>318</v>
      </c>
      <c r="C97" s="78">
        <f>VLOOKUP(GroupVertices[[#This Row],[Vertex]],Vertices[],MATCH("ID",Vertices[[#Headers],[Vertex]:[Vertex Content Word Count]],0),FALSE)</f>
        <v>158</v>
      </c>
    </row>
    <row r="98" spans="1:3" ht="15">
      <c r="A98" s="78" t="s">
        <v>2405</v>
      </c>
      <c r="B98" s="84" t="s">
        <v>272</v>
      </c>
      <c r="C98" s="78">
        <f>VLOOKUP(GroupVertices[[#This Row],[Vertex]],Vertices[],MATCH("ID",Vertices[[#Headers],[Vertex]:[Vertex Content Word Count]],0),FALSE)</f>
        <v>89</v>
      </c>
    </row>
    <row r="99" spans="1:3" ht="15">
      <c r="A99" s="78" t="s">
        <v>2405</v>
      </c>
      <c r="B99" s="84" t="s">
        <v>366</v>
      </c>
      <c r="C99" s="78">
        <f>VLOOKUP(GroupVertices[[#This Row],[Vertex]],Vertices[],MATCH("ID",Vertices[[#Headers],[Vertex]:[Vertex Content Word Count]],0),FALSE)</f>
        <v>95</v>
      </c>
    </row>
    <row r="100" spans="1:3" ht="15">
      <c r="A100" s="78" t="s">
        <v>2405</v>
      </c>
      <c r="B100" s="84" t="s">
        <v>365</v>
      </c>
      <c r="C100" s="78">
        <f>VLOOKUP(GroupVertices[[#This Row],[Vertex]],Vertices[],MATCH("ID",Vertices[[#Headers],[Vertex]:[Vertex Content Word Count]],0),FALSE)</f>
        <v>94</v>
      </c>
    </row>
    <row r="101" spans="1:3" ht="15">
      <c r="A101" s="78" t="s">
        <v>2405</v>
      </c>
      <c r="B101" s="84" t="s">
        <v>364</v>
      </c>
      <c r="C101" s="78">
        <f>VLOOKUP(GroupVertices[[#This Row],[Vertex]],Vertices[],MATCH("ID",Vertices[[#Headers],[Vertex]:[Vertex Content Word Count]],0),FALSE)</f>
        <v>93</v>
      </c>
    </row>
    <row r="102" spans="1:3" ht="15">
      <c r="A102" s="78" t="s">
        <v>2405</v>
      </c>
      <c r="B102" s="84" t="s">
        <v>363</v>
      </c>
      <c r="C102" s="78">
        <f>VLOOKUP(GroupVertices[[#This Row],[Vertex]],Vertices[],MATCH("ID",Vertices[[#Headers],[Vertex]:[Vertex Content Word Count]],0),FALSE)</f>
        <v>92</v>
      </c>
    </row>
    <row r="103" spans="1:3" ht="15">
      <c r="A103" s="78" t="s">
        <v>2405</v>
      </c>
      <c r="B103" s="84" t="s">
        <v>362</v>
      </c>
      <c r="C103" s="78">
        <f>VLOOKUP(GroupVertices[[#This Row],[Vertex]],Vertices[],MATCH("ID",Vertices[[#Headers],[Vertex]:[Vertex Content Word Count]],0),FALSE)</f>
        <v>91</v>
      </c>
    </row>
    <row r="104" spans="1:3" ht="15">
      <c r="A104" s="78" t="s">
        <v>2405</v>
      </c>
      <c r="B104" s="84" t="s">
        <v>361</v>
      </c>
      <c r="C104" s="78">
        <f>VLOOKUP(GroupVertices[[#This Row],[Vertex]],Vertices[],MATCH("ID",Vertices[[#Headers],[Vertex]:[Vertex Content Word Count]],0),FALSE)</f>
        <v>90</v>
      </c>
    </row>
    <row r="105" spans="1:3" ht="15">
      <c r="A105" s="78" t="s">
        <v>2406</v>
      </c>
      <c r="B105" s="84" t="s">
        <v>299</v>
      </c>
      <c r="C105" s="78">
        <f>VLOOKUP(GroupVertices[[#This Row],[Vertex]],Vertices[],MATCH("ID",Vertices[[#Headers],[Vertex]:[Vertex Content Word Count]],0),FALSE)</f>
        <v>133</v>
      </c>
    </row>
    <row r="106" spans="1:3" ht="15">
      <c r="A106" s="78" t="s">
        <v>2406</v>
      </c>
      <c r="B106" s="84" t="s">
        <v>378</v>
      </c>
      <c r="C106" s="78">
        <f>VLOOKUP(GroupVertices[[#This Row],[Vertex]],Vertices[],MATCH("ID",Vertices[[#Headers],[Vertex]:[Vertex Content Word Count]],0),FALSE)</f>
        <v>134</v>
      </c>
    </row>
    <row r="107" spans="1:3" ht="15">
      <c r="A107" s="78" t="s">
        <v>2406</v>
      </c>
      <c r="B107" s="84" t="s">
        <v>343</v>
      </c>
      <c r="C107" s="78">
        <f>VLOOKUP(GroupVertices[[#This Row],[Vertex]],Vertices[],MATCH("ID",Vertices[[#Headers],[Vertex]:[Vertex Content Word Count]],0),FALSE)</f>
        <v>30</v>
      </c>
    </row>
    <row r="108" spans="1:3" ht="15">
      <c r="A108" s="78" t="s">
        <v>2406</v>
      </c>
      <c r="B108" s="84" t="s">
        <v>231</v>
      </c>
      <c r="C108" s="78">
        <f>VLOOKUP(GroupVertices[[#This Row],[Vertex]],Vertices[],MATCH("ID",Vertices[[#Headers],[Vertex]:[Vertex Content Word Count]],0),FALSE)</f>
        <v>27</v>
      </c>
    </row>
    <row r="109" spans="1:3" ht="15">
      <c r="A109" s="78" t="s">
        <v>2406</v>
      </c>
      <c r="B109" s="84" t="s">
        <v>342</v>
      </c>
      <c r="C109" s="78">
        <f>VLOOKUP(GroupVertices[[#This Row],[Vertex]],Vertices[],MATCH("ID",Vertices[[#Headers],[Vertex]:[Vertex Content Word Count]],0),FALSE)</f>
        <v>29</v>
      </c>
    </row>
    <row r="110" spans="1:3" ht="15">
      <c r="A110" s="78" t="s">
        <v>2406</v>
      </c>
      <c r="B110" s="84" t="s">
        <v>341</v>
      </c>
      <c r="C110" s="78">
        <f>VLOOKUP(GroupVertices[[#This Row],[Vertex]],Vertices[],MATCH("ID",Vertices[[#Headers],[Vertex]:[Vertex Content Word Count]],0),FALSE)</f>
        <v>28</v>
      </c>
    </row>
    <row r="111" spans="1:3" ht="15">
      <c r="A111" s="78" t="s">
        <v>2407</v>
      </c>
      <c r="B111" s="84" t="s">
        <v>268</v>
      </c>
      <c r="C111" s="78">
        <f>VLOOKUP(GroupVertices[[#This Row],[Vertex]],Vertices[],MATCH("ID",Vertices[[#Headers],[Vertex]:[Vertex Content Word Count]],0),FALSE)</f>
        <v>83</v>
      </c>
    </row>
    <row r="112" spans="1:3" ht="15">
      <c r="A112" s="78" t="s">
        <v>2407</v>
      </c>
      <c r="B112" s="84" t="s">
        <v>266</v>
      </c>
      <c r="C112" s="78">
        <f>VLOOKUP(GroupVertices[[#This Row],[Vertex]],Vertices[],MATCH("ID",Vertices[[#Headers],[Vertex]:[Vertex Content Word Count]],0),FALSE)</f>
        <v>77</v>
      </c>
    </row>
    <row r="113" spans="1:3" ht="15">
      <c r="A113" s="78" t="s">
        <v>2407</v>
      </c>
      <c r="B113" s="84" t="s">
        <v>358</v>
      </c>
      <c r="C113" s="78">
        <f>VLOOKUP(GroupVertices[[#This Row],[Vertex]],Vertices[],MATCH("ID",Vertices[[#Headers],[Vertex]:[Vertex Content Word Count]],0),FALSE)</f>
        <v>82</v>
      </c>
    </row>
    <row r="114" spans="1:3" ht="15">
      <c r="A114" s="78" t="s">
        <v>2407</v>
      </c>
      <c r="B114" s="84" t="s">
        <v>357</v>
      </c>
      <c r="C114" s="78">
        <f>VLOOKUP(GroupVertices[[#This Row],[Vertex]],Vertices[],MATCH("ID",Vertices[[#Headers],[Vertex]:[Vertex Content Word Count]],0),FALSE)</f>
        <v>80</v>
      </c>
    </row>
    <row r="115" spans="1:3" ht="15">
      <c r="A115" s="78" t="s">
        <v>2407</v>
      </c>
      <c r="B115" s="84" t="s">
        <v>356</v>
      </c>
      <c r="C115" s="78">
        <f>VLOOKUP(GroupVertices[[#This Row],[Vertex]],Vertices[],MATCH("ID",Vertices[[#Headers],[Vertex]:[Vertex Content Word Count]],0),FALSE)</f>
        <v>79</v>
      </c>
    </row>
    <row r="116" spans="1:3" ht="15">
      <c r="A116" s="78" t="s">
        <v>2407</v>
      </c>
      <c r="B116" s="84" t="s">
        <v>355</v>
      </c>
      <c r="C116" s="78">
        <f>VLOOKUP(GroupVertices[[#This Row],[Vertex]],Vertices[],MATCH("ID",Vertices[[#Headers],[Vertex]:[Vertex Content Word Count]],0),FALSE)</f>
        <v>78</v>
      </c>
    </row>
    <row r="117" spans="1:3" ht="15">
      <c r="A117" s="78" t="s">
        <v>2408</v>
      </c>
      <c r="B117" s="84" t="s">
        <v>244</v>
      </c>
      <c r="C117" s="78">
        <f>VLOOKUP(GroupVertices[[#This Row],[Vertex]],Vertices[],MATCH("ID",Vertices[[#Headers],[Vertex]:[Vertex Content Word Count]],0),FALSE)</f>
        <v>46</v>
      </c>
    </row>
    <row r="118" spans="1:3" ht="15">
      <c r="A118" s="78" t="s">
        <v>2408</v>
      </c>
      <c r="B118" s="84" t="s">
        <v>350</v>
      </c>
      <c r="C118" s="78">
        <f>VLOOKUP(GroupVertices[[#This Row],[Vertex]],Vertices[],MATCH("ID",Vertices[[#Headers],[Vertex]:[Vertex Content Word Count]],0),FALSE)</f>
        <v>51</v>
      </c>
    </row>
    <row r="119" spans="1:3" ht="15">
      <c r="A119" s="78" t="s">
        <v>2408</v>
      </c>
      <c r="B119" s="84" t="s">
        <v>349</v>
      </c>
      <c r="C119" s="78">
        <f>VLOOKUP(GroupVertices[[#This Row],[Vertex]],Vertices[],MATCH("ID",Vertices[[#Headers],[Vertex]:[Vertex Content Word Count]],0),FALSE)</f>
        <v>50</v>
      </c>
    </row>
    <row r="120" spans="1:3" ht="15">
      <c r="A120" s="78" t="s">
        <v>2408</v>
      </c>
      <c r="B120" s="84" t="s">
        <v>348</v>
      </c>
      <c r="C120" s="78">
        <f>VLOOKUP(GroupVertices[[#This Row],[Vertex]],Vertices[],MATCH("ID",Vertices[[#Headers],[Vertex]:[Vertex Content Word Count]],0),FALSE)</f>
        <v>49</v>
      </c>
    </row>
    <row r="121" spans="1:3" ht="15">
      <c r="A121" s="78" t="s">
        <v>2408</v>
      </c>
      <c r="B121" s="84" t="s">
        <v>347</v>
      </c>
      <c r="C121" s="78">
        <f>VLOOKUP(GroupVertices[[#This Row],[Vertex]],Vertices[],MATCH("ID",Vertices[[#Headers],[Vertex]:[Vertex Content Word Count]],0),FALSE)</f>
        <v>48</v>
      </c>
    </row>
    <row r="122" spans="1:3" ht="15">
      <c r="A122" s="78" t="s">
        <v>2408</v>
      </c>
      <c r="B122" s="84" t="s">
        <v>346</v>
      </c>
      <c r="C122" s="78">
        <f>VLOOKUP(GroupVertices[[#This Row],[Vertex]],Vertices[],MATCH("ID",Vertices[[#Headers],[Vertex]:[Vertex Content Word Count]],0),FALSE)</f>
        <v>47</v>
      </c>
    </row>
    <row r="123" spans="1:3" ht="15">
      <c r="A123" s="78" t="s">
        <v>2409</v>
      </c>
      <c r="B123" s="84" t="s">
        <v>273</v>
      </c>
      <c r="C123" s="78">
        <f>VLOOKUP(GroupVertices[[#This Row],[Vertex]],Vertices[],MATCH("ID",Vertices[[#Headers],[Vertex]:[Vertex Content Word Count]],0),FALSE)</f>
        <v>96</v>
      </c>
    </row>
    <row r="124" spans="1:3" ht="15">
      <c r="A124" s="78" t="s">
        <v>2409</v>
      </c>
      <c r="B124" s="84" t="s">
        <v>369</v>
      </c>
      <c r="C124" s="78">
        <f>VLOOKUP(GroupVertices[[#This Row],[Vertex]],Vertices[],MATCH("ID",Vertices[[#Headers],[Vertex]:[Vertex Content Word Count]],0),FALSE)</f>
        <v>99</v>
      </c>
    </row>
    <row r="125" spans="1:3" ht="15">
      <c r="A125" s="78" t="s">
        <v>2409</v>
      </c>
      <c r="B125" s="84" t="s">
        <v>368</v>
      </c>
      <c r="C125" s="78">
        <f>VLOOKUP(GroupVertices[[#This Row],[Vertex]],Vertices[],MATCH("ID",Vertices[[#Headers],[Vertex]:[Vertex Content Word Count]],0),FALSE)</f>
        <v>98</v>
      </c>
    </row>
    <row r="126" spans="1:3" ht="15">
      <c r="A126" s="78" t="s">
        <v>2409</v>
      </c>
      <c r="B126" s="84" t="s">
        <v>367</v>
      </c>
      <c r="C126" s="78">
        <f>VLOOKUP(GroupVertices[[#This Row],[Vertex]],Vertices[],MATCH("ID",Vertices[[#Headers],[Vertex]:[Vertex Content Word Count]],0),FALSE)</f>
        <v>97</v>
      </c>
    </row>
    <row r="127" spans="1:3" ht="15">
      <c r="A127" s="78" t="s">
        <v>2410</v>
      </c>
      <c r="B127" s="84" t="s">
        <v>270</v>
      </c>
      <c r="C127" s="78">
        <f>VLOOKUP(GroupVertices[[#This Row],[Vertex]],Vertices[],MATCH("ID",Vertices[[#Headers],[Vertex]:[Vertex Content Word Count]],0),FALSE)</f>
        <v>86</v>
      </c>
    </row>
    <row r="128" spans="1:3" ht="15">
      <c r="A128" s="78" t="s">
        <v>2410</v>
      </c>
      <c r="B128" s="84" t="s">
        <v>360</v>
      </c>
      <c r="C128" s="78">
        <f>VLOOKUP(GroupVertices[[#This Row],[Vertex]],Vertices[],MATCH("ID",Vertices[[#Headers],[Vertex]:[Vertex Content Word Count]],0),FALSE)</f>
        <v>87</v>
      </c>
    </row>
    <row r="129" spans="1:3" ht="15">
      <c r="A129" s="78" t="s">
        <v>2410</v>
      </c>
      <c r="B129" s="84" t="s">
        <v>269</v>
      </c>
      <c r="C129" s="78">
        <f>VLOOKUP(GroupVertices[[#This Row],[Vertex]],Vertices[],MATCH("ID",Vertices[[#Headers],[Vertex]:[Vertex Content Word Count]],0),FALSE)</f>
        <v>84</v>
      </c>
    </row>
    <row r="130" spans="1:3" ht="15">
      <c r="A130" s="78" t="s">
        <v>2410</v>
      </c>
      <c r="B130" s="84" t="s">
        <v>359</v>
      </c>
      <c r="C130" s="78">
        <f>VLOOKUP(GroupVertices[[#This Row],[Vertex]],Vertices[],MATCH("ID",Vertices[[#Headers],[Vertex]:[Vertex Content Word Count]],0),FALSE)</f>
        <v>85</v>
      </c>
    </row>
    <row r="131" spans="1:3" ht="15">
      <c r="A131" s="78" t="s">
        <v>2411</v>
      </c>
      <c r="B131" s="84" t="s">
        <v>246</v>
      </c>
      <c r="C131" s="78">
        <f>VLOOKUP(GroupVertices[[#This Row],[Vertex]],Vertices[],MATCH("ID",Vertices[[#Headers],[Vertex]:[Vertex Content Word Count]],0),FALSE)</f>
        <v>52</v>
      </c>
    </row>
    <row r="132" spans="1:3" ht="15">
      <c r="A132" s="78" t="s">
        <v>2411</v>
      </c>
      <c r="B132" s="84" t="s">
        <v>245</v>
      </c>
      <c r="C132" s="78">
        <f>VLOOKUP(GroupVertices[[#This Row],[Vertex]],Vertices[],MATCH("ID",Vertices[[#Headers],[Vertex]:[Vertex Content Word Count]],0),FALSE)</f>
        <v>38</v>
      </c>
    </row>
    <row r="133" spans="1:3" ht="15">
      <c r="A133" s="78" t="s">
        <v>2411</v>
      </c>
      <c r="B133" s="84" t="s">
        <v>242</v>
      </c>
      <c r="C133" s="78">
        <f>VLOOKUP(GroupVertices[[#This Row],[Vertex]],Vertices[],MATCH("ID",Vertices[[#Headers],[Vertex]:[Vertex Content Word Count]],0),FALSE)</f>
        <v>44</v>
      </c>
    </row>
    <row r="134" spans="1:3" ht="15">
      <c r="A134" s="78" t="s">
        <v>2411</v>
      </c>
      <c r="B134" s="84" t="s">
        <v>237</v>
      </c>
      <c r="C134" s="78">
        <f>VLOOKUP(GroupVertices[[#This Row],[Vertex]],Vertices[],MATCH("ID",Vertices[[#Headers],[Vertex]:[Vertex Content Word Count]],0),FALSE)</f>
        <v>37</v>
      </c>
    </row>
    <row r="135" spans="1:3" ht="15">
      <c r="A135" s="78" t="s">
        <v>2412</v>
      </c>
      <c r="B135" s="84" t="s">
        <v>215</v>
      </c>
      <c r="C135" s="78">
        <f>VLOOKUP(GroupVertices[[#This Row],[Vertex]],Vertices[],MATCH("ID",Vertices[[#Headers],[Vertex]:[Vertex Content Word Count]],0),FALSE)</f>
        <v>6</v>
      </c>
    </row>
    <row r="136" spans="1:3" ht="15">
      <c r="A136" s="78" t="s">
        <v>2412</v>
      </c>
      <c r="B136" s="84" t="s">
        <v>214</v>
      </c>
      <c r="C136" s="78">
        <f>VLOOKUP(GroupVertices[[#This Row],[Vertex]],Vertices[],MATCH("ID",Vertices[[#Headers],[Vertex]:[Vertex Content Word Count]],0),FALSE)</f>
        <v>4</v>
      </c>
    </row>
    <row r="137" spans="1:3" ht="15">
      <c r="A137" s="78" t="s">
        <v>2412</v>
      </c>
      <c r="B137" s="84" t="s">
        <v>213</v>
      </c>
      <c r="C137" s="78">
        <f>VLOOKUP(GroupVertices[[#This Row],[Vertex]],Vertices[],MATCH("ID",Vertices[[#Headers],[Vertex]:[Vertex Content Word Count]],0),FALSE)</f>
        <v>5</v>
      </c>
    </row>
    <row r="138" spans="1:3" ht="15">
      <c r="A138" s="78" t="s">
        <v>2412</v>
      </c>
      <c r="B138" s="84" t="s">
        <v>212</v>
      </c>
      <c r="C138" s="78">
        <f>VLOOKUP(GroupVertices[[#This Row],[Vertex]],Vertices[],MATCH("ID",Vertices[[#Headers],[Vertex]:[Vertex Content Word Count]],0),FALSE)</f>
        <v>3</v>
      </c>
    </row>
    <row r="139" spans="1:3" ht="15">
      <c r="A139" s="78" t="s">
        <v>2413</v>
      </c>
      <c r="B139" s="84" t="s">
        <v>315</v>
      </c>
      <c r="C139" s="78">
        <f>VLOOKUP(GroupVertices[[#This Row],[Vertex]],Vertices[],MATCH("ID",Vertices[[#Headers],[Vertex]:[Vertex Content Word Count]],0),FALSE)</f>
        <v>153</v>
      </c>
    </row>
    <row r="140" spans="1:3" ht="15">
      <c r="A140" s="78" t="s">
        <v>2413</v>
      </c>
      <c r="B140" s="84" t="s">
        <v>382</v>
      </c>
      <c r="C140" s="78">
        <f>VLOOKUP(GroupVertices[[#This Row],[Vertex]],Vertices[],MATCH("ID",Vertices[[#Headers],[Vertex]:[Vertex Content Word Count]],0),FALSE)</f>
        <v>155</v>
      </c>
    </row>
    <row r="141" spans="1:3" ht="15">
      <c r="A141" s="78" t="s">
        <v>2413</v>
      </c>
      <c r="B141" s="84" t="s">
        <v>381</v>
      </c>
      <c r="C141" s="78">
        <f>VLOOKUP(GroupVertices[[#This Row],[Vertex]],Vertices[],MATCH("ID",Vertices[[#Headers],[Vertex]:[Vertex Content Word Count]],0),FALSE)</f>
        <v>154</v>
      </c>
    </row>
    <row r="142" spans="1:3" ht="15">
      <c r="A142" s="78" t="s">
        <v>2414</v>
      </c>
      <c r="B142" s="84" t="s">
        <v>310</v>
      </c>
      <c r="C142" s="78">
        <f>VLOOKUP(GroupVertices[[#This Row],[Vertex]],Vertices[],MATCH("ID",Vertices[[#Headers],[Vertex]:[Vertex Content Word Count]],0),FALSE)</f>
        <v>148</v>
      </c>
    </row>
    <row r="143" spans="1:3" ht="15">
      <c r="A143" s="78" t="s">
        <v>2414</v>
      </c>
      <c r="B143" s="84" t="s">
        <v>309</v>
      </c>
      <c r="C143" s="78">
        <f>VLOOKUP(GroupVertices[[#This Row],[Vertex]],Vertices[],MATCH("ID",Vertices[[#Headers],[Vertex]:[Vertex Content Word Count]],0),FALSE)</f>
        <v>146</v>
      </c>
    </row>
    <row r="144" spans="1:3" ht="15">
      <c r="A144" s="78" t="s">
        <v>2414</v>
      </c>
      <c r="B144" s="84" t="s">
        <v>380</v>
      </c>
      <c r="C144" s="78">
        <f>VLOOKUP(GroupVertices[[#This Row],[Vertex]],Vertices[],MATCH("ID",Vertices[[#Headers],[Vertex]:[Vertex Content Word Count]],0),FALSE)</f>
        <v>147</v>
      </c>
    </row>
    <row r="145" spans="1:3" ht="15">
      <c r="A145" s="78" t="s">
        <v>2415</v>
      </c>
      <c r="B145" s="84" t="s">
        <v>304</v>
      </c>
      <c r="C145" s="78">
        <f>VLOOKUP(GroupVertices[[#This Row],[Vertex]],Vertices[],MATCH("ID",Vertices[[#Headers],[Vertex]:[Vertex Content Word Count]],0),FALSE)</f>
        <v>141</v>
      </c>
    </row>
    <row r="146" spans="1:3" ht="15">
      <c r="A146" s="78" t="s">
        <v>2415</v>
      </c>
      <c r="B146" s="84" t="s">
        <v>305</v>
      </c>
      <c r="C146" s="78">
        <f>VLOOKUP(GroupVertices[[#This Row],[Vertex]],Vertices[],MATCH("ID",Vertices[[#Headers],[Vertex]:[Vertex Content Word Count]],0),FALSE)</f>
        <v>142</v>
      </c>
    </row>
    <row r="147" spans="1:3" ht="15">
      <c r="A147" s="78" t="s">
        <v>2415</v>
      </c>
      <c r="B147" s="84" t="s">
        <v>303</v>
      </c>
      <c r="C147" s="78">
        <f>VLOOKUP(GroupVertices[[#This Row],[Vertex]],Vertices[],MATCH("ID",Vertices[[#Headers],[Vertex]:[Vertex Content Word Count]],0),FALSE)</f>
        <v>140</v>
      </c>
    </row>
    <row r="148" spans="1:3" ht="15">
      <c r="A148" s="78" t="s">
        <v>2416</v>
      </c>
      <c r="B148" s="84" t="s">
        <v>230</v>
      </c>
      <c r="C148" s="78">
        <f>VLOOKUP(GroupVertices[[#This Row],[Vertex]],Vertices[],MATCH("ID",Vertices[[#Headers],[Vertex]:[Vertex Content Word Count]],0),FALSE)</f>
        <v>26</v>
      </c>
    </row>
    <row r="149" spans="1:3" ht="15">
      <c r="A149" s="78" t="s">
        <v>2416</v>
      </c>
      <c r="B149" s="84" t="s">
        <v>229</v>
      </c>
      <c r="C149" s="78">
        <f>VLOOKUP(GroupVertices[[#This Row],[Vertex]],Vertices[],MATCH("ID",Vertices[[#Headers],[Vertex]:[Vertex Content Word Count]],0),FALSE)</f>
        <v>25</v>
      </c>
    </row>
    <row r="150" spans="1:3" ht="15">
      <c r="A150" s="78" t="s">
        <v>2416</v>
      </c>
      <c r="B150" s="84" t="s">
        <v>228</v>
      </c>
      <c r="C150" s="78">
        <f>VLOOKUP(GroupVertices[[#This Row],[Vertex]],Vertices[],MATCH("ID",Vertices[[#Headers],[Vertex]:[Vertex Content Word Count]],0),FALSE)</f>
        <v>24</v>
      </c>
    </row>
    <row r="151" spans="1:3" ht="15">
      <c r="A151" s="78" t="s">
        <v>2417</v>
      </c>
      <c r="B151" s="84" t="s">
        <v>226</v>
      </c>
      <c r="C151" s="78">
        <f>VLOOKUP(GroupVertices[[#This Row],[Vertex]],Vertices[],MATCH("ID",Vertices[[#Headers],[Vertex]:[Vertex Content Word Count]],0),FALSE)</f>
        <v>19</v>
      </c>
    </row>
    <row r="152" spans="1:3" ht="15">
      <c r="A152" s="78" t="s">
        <v>2417</v>
      </c>
      <c r="B152" s="84" t="s">
        <v>339</v>
      </c>
      <c r="C152" s="78">
        <f>VLOOKUP(GroupVertices[[#This Row],[Vertex]],Vertices[],MATCH("ID",Vertices[[#Headers],[Vertex]:[Vertex Content Word Count]],0),FALSE)</f>
        <v>21</v>
      </c>
    </row>
    <row r="153" spans="1:3" ht="15">
      <c r="A153" s="78" t="s">
        <v>2417</v>
      </c>
      <c r="B153" s="84" t="s">
        <v>338</v>
      </c>
      <c r="C153" s="78">
        <f>VLOOKUP(GroupVertices[[#This Row],[Vertex]],Vertices[],MATCH("ID",Vertices[[#Headers],[Vertex]:[Vertex Content Word Count]],0),FALSE)</f>
        <v>20</v>
      </c>
    </row>
    <row r="154" spans="1:3" ht="15">
      <c r="A154" s="78" t="s">
        <v>2418</v>
      </c>
      <c r="B154" s="84" t="s">
        <v>218</v>
      </c>
      <c r="C154" s="78">
        <f>VLOOKUP(GroupVertices[[#This Row],[Vertex]],Vertices[],MATCH("ID",Vertices[[#Headers],[Vertex]:[Vertex Content Word Count]],0),FALSE)</f>
        <v>9</v>
      </c>
    </row>
    <row r="155" spans="1:3" ht="15">
      <c r="A155" s="78" t="s">
        <v>2418</v>
      </c>
      <c r="B155" s="84" t="s">
        <v>217</v>
      </c>
      <c r="C155" s="78">
        <f>VLOOKUP(GroupVertices[[#This Row],[Vertex]],Vertices[],MATCH("ID",Vertices[[#Headers],[Vertex]:[Vertex Content Word Count]],0),FALSE)</f>
        <v>8</v>
      </c>
    </row>
    <row r="156" spans="1:3" ht="15">
      <c r="A156" s="78" t="s">
        <v>2418</v>
      </c>
      <c r="B156" s="84" t="s">
        <v>216</v>
      </c>
      <c r="C156" s="78">
        <f>VLOOKUP(GroupVertices[[#This Row],[Vertex]],Vertices[],MATCH("ID",Vertices[[#Headers],[Vertex]:[Vertex Content Word Count]],0),FALSE)</f>
        <v>7</v>
      </c>
    </row>
    <row r="157" spans="1:3" ht="15">
      <c r="A157" s="78" t="s">
        <v>2419</v>
      </c>
      <c r="B157" s="84" t="s">
        <v>336</v>
      </c>
      <c r="C157" s="78">
        <f>VLOOKUP(GroupVertices[[#This Row],[Vertex]],Vertices[],MATCH("ID",Vertices[[#Headers],[Vertex]:[Vertex Content Word Count]],0),FALSE)</f>
        <v>180</v>
      </c>
    </row>
    <row r="158" spans="1:3" ht="15">
      <c r="A158" s="78" t="s">
        <v>2419</v>
      </c>
      <c r="B158" s="84" t="s">
        <v>390</v>
      </c>
      <c r="C158" s="78">
        <f>VLOOKUP(GroupVertices[[#This Row],[Vertex]],Vertices[],MATCH("ID",Vertices[[#Headers],[Vertex]:[Vertex Content Word Count]],0),FALSE)</f>
        <v>181</v>
      </c>
    </row>
    <row r="159" spans="1:3" ht="15">
      <c r="A159" s="78" t="s">
        <v>2420</v>
      </c>
      <c r="B159" s="84" t="s">
        <v>335</v>
      </c>
      <c r="C159" s="78">
        <f>VLOOKUP(GroupVertices[[#This Row],[Vertex]],Vertices[],MATCH("ID",Vertices[[#Headers],[Vertex]:[Vertex Content Word Count]],0),FALSE)</f>
        <v>178</v>
      </c>
    </row>
    <row r="160" spans="1:3" ht="15">
      <c r="A160" s="78" t="s">
        <v>2420</v>
      </c>
      <c r="B160" s="84" t="s">
        <v>389</v>
      </c>
      <c r="C160" s="78">
        <f>VLOOKUP(GroupVertices[[#This Row],[Vertex]],Vertices[],MATCH("ID",Vertices[[#Headers],[Vertex]:[Vertex Content Word Count]],0),FALSE)</f>
        <v>179</v>
      </c>
    </row>
    <row r="161" spans="1:3" ht="15">
      <c r="A161" s="78" t="s">
        <v>2421</v>
      </c>
      <c r="B161" s="84" t="s">
        <v>313</v>
      </c>
      <c r="C161" s="78">
        <f>VLOOKUP(GroupVertices[[#This Row],[Vertex]],Vertices[],MATCH("ID",Vertices[[#Headers],[Vertex]:[Vertex Content Word Count]],0),FALSE)</f>
        <v>151</v>
      </c>
    </row>
    <row r="162" spans="1:3" ht="15">
      <c r="A162" s="78" t="s">
        <v>2421</v>
      </c>
      <c r="B162" s="84" t="s">
        <v>312</v>
      </c>
      <c r="C162" s="78">
        <f>VLOOKUP(GroupVertices[[#This Row],[Vertex]],Vertices[],MATCH("ID",Vertices[[#Headers],[Vertex]:[Vertex Content Word Count]],0),FALSE)</f>
        <v>150</v>
      </c>
    </row>
    <row r="163" spans="1:3" ht="15">
      <c r="A163" s="78" t="s">
        <v>2422</v>
      </c>
      <c r="B163" s="84" t="s">
        <v>302</v>
      </c>
      <c r="C163" s="78">
        <f>VLOOKUP(GroupVertices[[#This Row],[Vertex]],Vertices[],MATCH("ID",Vertices[[#Headers],[Vertex]:[Vertex Content Word Count]],0),FALSE)</f>
        <v>138</v>
      </c>
    </row>
    <row r="164" spans="1:3" ht="15">
      <c r="A164" s="78" t="s">
        <v>2422</v>
      </c>
      <c r="B164" s="84" t="s">
        <v>379</v>
      </c>
      <c r="C164" s="78">
        <f>VLOOKUP(GroupVertices[[#This Row],[Vertex]],Vertices[],MATCH("ID",Vertices[[#Headers],[Vertex]:[Vertex Content Word Count]],0),FALSE)</f>
        <v>139</v>
      </c>
    </row>
    <row r="165" spans="1:3" ht="15">
      <c r="A165" s="78" t="s">
        <v>2423</v>
      </c>
      <c r="B165" s="84" t="s">
        <v>256</v>
      </c>
      <c r="C165" s="78">
        <f>VLOOKUP(GroupVertices[[#This Row],[Vertex]],Vertices[],MATCH("ID",Vertices[[#Headers],[Vertex]:[Vertex Content Word Count]],0),FALSE)</f>
        <v>65</v>
      </c>
    </row>
    <row r="166" spans="1:3" ht="15">
      <c r="A166" s="78" t="s">
        <v>2423</v>
      </c>
      <c r="B166" s="84" t="s">
        <v>255</v>
      </c>
      <c r="C166" s="78">
        <f>VLOOKUP(GroupVertices[[#This Row],[Vertex]],Vertices[],MATCH("ID",Vertices[[#Headers],[Vertex]:[Vertex Content Word Count]],0),FALSE)</f>
        <v>64</v>
      </c>
    </row>
    <row r="167" spans="1:3" ht="15">
      <c r="A167" s="78" t="s">
        <v>2424</v>
      </c>
      <c r="B167" s="84" t="s">
        <v>248</v>
      </c>
      <c r="C167" s="78">
        <f>VLOOKUP(GroupVertices[[#This Row],[Vertex]],Vertices[],MATCH("ID",Vertices[[#Headers],[Vertex]:[Vertex Content Word Count]],0),FALSE)</f>
        <v>54</v>
      </c>
    </row>
    <row r="168" spans="1:3" ht="15">
      <c r="A168" s="78" t="s">
        <v>2424</v>
      </c>
      <c r="B168" s="84" t="s">
        <v>247</v>
      </c>
      <c r="C168" s="78">
        <f>VLOOKUP(GroupVertices[[#This Row],[Vertex]],Vertices[],MATCH("ID",Vertices[[#Headers],[Vertex]:[Vertex Content Word Count]],0),FALSE)</f>
        <v>53</v>
      </c>
    </row>
    <row r="169" spans="1:3" ht="15">
      <c r="A169" s="78" t="s">
        <v>2425</v>
      </c>
      <c r="B169" s="84" t="s">
        <v>241</v>
      </c>
      <c r="C169" s="78">
        <f>VLOOKUP(GroupVertices[[#This Row],[Vertex]],Vertices[],MATCH("ID",Vertices[[#Headers],[Vertex]:[Vertex Content Word Count]],0),FALSE)</f>
        <v>42</v>
      </c>
    </row>
    <row r="170" spans="1:3" ht="15">
      <c r="A170" s="78" t="s">
        <v>2425</v>
      </c>
      <c r="B170" s="84" t="s">
        <v>345</v>
      </c>
      <c r="C170" s="78">
        <f>VLOOKUP(GroupVertices[[#This Row],[Vertex]],Vertices[],MATCH("ID",Vertices[[#Headers],[Vertex]:[Vertex Content Word Count]],0),FALSE)</f>
        <v>43</v>
      </c>
    </row>
    <row r="171" spans="1:3" ht="15">
      <c r="A171" s="78" t="s">
        <v>2426</v>
      </c>
      <c r="B171" s="84" t="s">
        <v>240</v>
      </c>
      <c r="C171" s="78">
        <f>VLOOKUP(GroupVertices[[#This Row],[Vertex]],Vertices[],MATCH("ID",Vertices[[#Headers],[Vertex]:[Vertex Content Word Count]],0),FALSE)</f>
        <v>41</v>
      </c>
    </row>
    <row r="172" spans="1:3" ht="15">
      <c r="A172" s="78" t="s">
        <v>2426</v>
      </c>
      <c r="B172" s="84" t="s">
        <v>239</v>
      </c>
      <c r="C172" s="78">
        <f>VLOOKUP(GroupVertices[[#This Row],[Vertex]],Vertices[],MATCH("ID",Vertices[[#Headers],[Vertex]:[Vertex Content Word Count]],0),FALSE)</f>
        <v>40</v>
      </c>
    </row>
    <row r="173" spans="1:3" ht="15">
      <c r="A173" s="78" t="s">
        <v>2427</v>
      </c>
      <c r="B173" s="84" t="s">
        <v>234</v>
      </c>
      <c r="C173" s="78">
        <f>VLOOKUP(GroupVertices[[#This Row],[Vertex]],Vertices[],MATCH("ID",Vertices[[#Headers],[Vertex]:[Vertex Content Word Count]],0),FALSE)</f>
        <v>33</v>
      </c>
    </row>
    <row r="174" spans="1:3" ht="15">
      <c r="A174" s="78" t="s">
        <v>2427</v>
      </c>
      <c r="B174" s="84" t="s">
        <v>344</v>
      </c>
      <c r="C174" s="78">
        <f>VLOOKUP(GroupVertices[[#This Row],[Vertex]],Vertices[],MATCH("ID",Vertices[[#Headers],[Vertex]:[Vertex Content Word Count]],0),FALSE)</f>
        <v>34</v>
      </c>
    </row>
    <row r="175" spans="1:3" ht="15">
      <c r="A175" s="78" t="s">
        <v>2428</v>
      </c>
      <c r="B175" s="84" t="s">
        <v>227</v>
      </c>
      <c r="C175" s="78">
        <f>VLOOKUP(GroupVertices[[#This Row],[Vertex]],Vertices[],MATCH("ID",Vertices[[#Headers],[Vertex]:[Vertex Content Word Count]],0),FALSE)</f>
        <v>22</v>
      </c>
    </row>
    <row r="176" spans="1:3" ht="15">
      <c r="A176" s="78" t="s">
        <v>2428</v>
      </c>
      <c r="B176" s="84" t="s">
        <v>340</v>
      </c>
      <c r="C176" s="78">
        <f>VLOOKUP(GroupVertices[[#This Row],[Vertex]],Vertices[],MATCH("ID",Vertices[[#Headers],[Vertex]:[Vertex Content Word Count]],0),FALSE)</f>
        <v>23</v>
      </c>
    </row>
    <row r="177" spans="1:3" ht="15">
      <c r="A177" s="78" t="s">
        <v>2429</v>
      </c>
      <c r="B177" s="84" t="s">
        <v>225</v>
      </c>
      <c r="C177" s="78">
        <f>VLOOKUP(GroupVertices[[#This Row],[Vertex]],Vertices[],MATCH("ID",Vertices[[#Headers],[Vertex]:[Vertex Content Word Count]],0),FALSE)</f>
        <v>17</v>
      </c>
    </row>
    <row r="178" spans="1:3" ht="15">
      <c r="A178" s="78" t="s">
        <v>2429</v>
      </c>
      <c r="B178" s="84" t="s">
        <v>337</v>
      </c>
      <c r="C178" s="78">
        <f>VLOOKUP(GroupVertices[[#This Row],[Vertex]],Vertices[],MATCH("ID",Vertices[[#Headers],[Vertex]:[Vertex Content Word Count]],0),FALSE)</f>
        <v>18</v>
      </c>
    </row>
    <row r="179" spans="1:3" ht="15">
      <c r="A179" s="78" t="s">
        <v>2430</v>
      </c>
      <c r="B179" s="84" t="s">
        <v>223</v>
      </c>
      <c r="C179" s="78">
        <f>VLOOKUP(GroupVertices[[#This Row],[Vertex]],Vertices[],MATCH("ID",Vertices[[#Headers],[Vertex]:[Vertex Content Word Count]],0),FALSE)</f>
        <v>14</v>
      </c>
    </row>
    <row r="180" spans="1:3" ht="15">
      <c r="A180" s="78" t="s">
        <v>2430</v>
      </c>
      <c r="B180" s="84" t="s">
        <v>222</v>
      </c>
      <c r="C180"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2449</v>
      </c>
      <c r="B2" s="34" t="s">
        <v>2359</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158</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160</v>
      </c>
      <c r="P2" s="37">
        <f>MIN(Vertices[PageRank])</f>
        <v>0.342377</v>
      </c>
      <c r="Q2" s="38">
        <f>COUNTIF(Vertices[PageRank],"&gt;= "&amp;P2)-COUNTIF(Vertices[PageRank],"&gt;="&amp;P3)</f>
        <v>6</v>
      </c>
      <c r="R2" s="37">
        <f>MIN(Vertices[Clustering Coefficient])</f>
        <v>0</v>
      </c>
      <c r="S2" s="43">
        <f>COUNTIF(Vertices[Clustering Coefficient],"&gt;= "&amp;R2)-COUNTIF(Vertices[Clustering Coefficient],"&gt;="&amp;R3)</f>
        <v>139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4.5515151454545455</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18</v>
      </c>
      <c r="N3" s="39">
        <f aca="true" t="shared" si="6" ref="N3:N26">N2+($N$57-$N$2)/BinDivisor</f>
        <v>0.003076090909090909</v>
      </c>
      <c r="O3" s="40">
        <f>COUNTIF(Vertices[Eigenvector Centrality],"&gt;= "&amp;N3)-COUNTIF(Vertices[Eigenvector Centrality],"&gt;="&amp;N4)</f>
        <v>1</v>
      </c>
      <c r="P3" s="39">
        <f aca="true" t="shared" si="7" ref="P3:P26">P2+($P$57-$P$2)/BinDivisor</f>
        <v>0.425253</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179</v>
      </c>
      <c r="D4" s="32">
        <f t="shared" si="1"/>
        <v>0</v>
      </c>
      <c r="E4" s="3">
        <f>COUNTIF(Vertices[Degree],"&gt;= "&amp;D4)-COUNTIF(Vertices[Degree],"&gt;="&amp;D5)</f>
        <v>0</v>
      </c>
      <c r="F4" s="37">
        <f t="shared" si="2"/>
        <v>0.32727272727272727</v>
      </c>
      <c r="G4" s="38">
        <f>COUNTIF(Vertices[In-Degree],"&gt;= "&amp;F4)-COUNTIF(Vertices[In-Degree],"&gt;="&amp;F5)</f>
        <v>0</v>
      </c>
      <c r="H4" s="37">
        <f t="shared" si="3"/>
        <v>0.36363636363636365</v>
      </c>
      <c r="I4" s="38">
        <f>COUNTIF(Vertices[Out-Degree],"&gt;= "&amp;H4)-COUNTIF(Vertices[Out-Degree],"&gt;="&amp;H5)</f>
        <v>0</v>
      </c>
      <c r="J4" s="37">
        <f t="shared" si="4"/>
        <v>9.103030290909091</v>
      </c>
      <c r="K4" s="38">
        <f>COUNTIF(Vertices[Betweenness Centrality],"&gt;= "&amp;J4)-COUNTIF(Vertices[Betweenness Centrality],"&gt;="&amp;J5)</f>
        <v>2</v>
      </c>
      <c r="L4" s="37">
        <f t="shared" si="5"/>
        <v>0.03636363636363636</v>
      </c>
      <c r="M4" s="38">
        <f>COUNTIF(Vertices[Closeness Centrality],"&gt;= "&amp;L4)-COUNTIF(Vertices[Closeness Centrality],"&gt;="&amp;L5)</f>
        <v>1</v>
      </c>
      <c r="N4" s="37">
        <f t="shared" si="6"/>
        <v>0.006152181818181818</v>
      </c>
      <c r="O4" s="38">
        <f>COUNTIF(Vertices[Eigenvector Centrality],"&gt;= "&amp;N4)-COUNTIF(Vertices[Eigenvector Centrality],"&gt;="&amp;N5)</f>
        <v>0</v>
      </c>
      <c r="P4" s="37">
        <f t="shared" si="7"/>
        <v>0.508129</v>
      </c>
      <c r="Q4" s="38">
        <f>COUNTIF(Vertices[PageRank],"&gt;= "&amp;P4)-COUNTIF(Vertices[PageRank],"&gt;="&amp;P5)</f>
        <v>20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0.4909090909090909</v>
      </c>
      <c r="G5" s="40">
        <f>COUNTIF(Vertices[In-Degree],"&gt;= "&amp;F5)-COUNTIF(Vertices[In-Degree],"&gt;="&amp;F6)</f>
        <v>0</v>
      </c>
      <c r="H5" s="39">
        <f t="shared" si="3"/>
        <v>0.5454545454545454</v>
      </c>
      <c r="I5" s="40">
        <f>COUNTIF(Vertices[Out-Degree],"&gt;= "&amp;H5)-COUNTIF(Vertices[Out-Degree],"&gt;="&amp;H6)</f>
        <v>0</v>
      </c>
      <c r="J5" s="39">
        <f t="shared" si="4"/>
        <v>13.654545436363637</v>
      </c>
      <c r="K5" s="40">
        <f>COUNTIF(Vertices[Betweenness Centrality],"&gt;= "&amp;J5)-COUNTIF(Vertices[Betweenness Centrality],"&gt;="&amp;J6)</f>
        <v>7</v>
      </c>
      <c r="L5" s="39">
        <f t="shared" si="5"/>
        <v>0.05454545454545454</v>
      </c>
      <c r="M5" s="40">
        <f>COUNTIF(Vertices[Closeness Centrality],"&gt;= "&amp;L5)-COUNTIF(Vertices[Closeness Centrality],"&gt;="&amp;L6)</f>
        <v>2</v>
      </c>
      <c r="N5" s="39">
        <f t="shared" si="6"/>
        <v>0.009228272727272727</v>
      </c>
      <c r="O5" s="40">
        <f>COUNTIF(Vertices[Eigenvector Centrality],"&gt;= "&amp;N5)-COUNTIF(Vertices[Eigenvector Centrality],"&gt;="&amp;N6)</f>
        <v>0</v>
      </c>
      <c r="P5" s="39">
        <f t="shared" si="7"/>
        <v>0.591005</v>
      </c>
      <c r="Q5" s="40">
        <f>COUNTIF(Vertices[PageRank],"&gt;= "&amp;P5)-COUNTIF(Vertices[PageRank],"&gt;="&amp;P6)</f>
        <v>35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198</v>
      </c>
      <c r="D6" s="32">
        <f t="shared" si="1"/>
        <v>0</v>
      </c>
      <c r="E6" s="3">
        <f>COUNTIF(Vertices[Degree],"&gt;= "&amp;D6)-COUNTIF(Vertices[Degree],"&gt;="&amp;D7)</f>
        <v>0</v>
      </c>
      <c r="F6" s="37">
        <f t="shared" si="2"/>
        <v>0.6545454545454545</v>
      </c>
      <c r="G6" s="38">
        <f>COUNTIF(Vertices[In-Degree],"&gt;= "&amp;F6)-COUNTIF(Vertices[In-Degree],"&gt;="&amp;F7)</f>
        <v>0</v>
      </c>
      <c r="H6" s="37">
        <f t="shared" si="3"/>
        <v>0.7272727272727273</v>
      </c>
      <c r="I6" s="38">
        <f>COUNTIF(Vertices[Out-Degree],"&gt;= "&amp;H6)-COUNTIF(Vertices[Out-Degree],"&gt;="&amp;H7)</f>
        <v>0</v>
      </c>
      <c r="J6" s="37">
        <f t="shared" si="4"/>
        <v>18.206060581818182</v>
      </c>
      <c r="K6" s="38">
        <f>COUNTIF(Vertices[Betweenness Centrality],"&gt;= "&amp;J6)-COUNTIF(Vertices[Betweenness Centrality],"&gt;="&amp;J7)</f>
        <v>1</v>
      </c>
      <c r="L6" s="37">
        <f t="shared" si="5"/>
        <v>0.07272727272727272</v>
      </c>
      <c r="M6" s="38">
        <f>COUNTIF(Vertices[Closeness Centrality],"&gt;= "&amp;L6)-COUNTIF(Vertices[Closeness Centrality],"&gt;="&amp;L7)</f>
        <v>40</v>
      </c>
      <c r="N6" s="37">
        <f t="shared" si="6"/>
        <v>0.012304363636363636</v>
      </c>
      <c r="O6" s="38">
        <f>COUNTIF(Vertices[Eigenvector Centrality],"&gt;= "&amp;N6)-COUNTIF(Vertices[Eigenvector Centrality],"&gt;="&amp;N7)</f>
        <v>0</v>
      </c>
      <c r="P6" s="37">
        <f t="shared" si="7"/>
        <v>0.673881</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26</v>
      </c>
      <c r="D7" s="32">
        <f t="shared" si="1"/>
        <v>0</v>
      </c>
      <c r="E7" s="3">
        <f>COUNTIF(Vertices[Degree],"&gt;= "&amp;D7)-COUNTIF(Vertices[Degree],"&gt;="&amp;D8)</f>
        <v>0</v>
      </c>
      <c r="F7" s="39">
        <f t="shared" si="2"/>
        <v>0.8181818181818181</v>
      </c>
      <c r="G7" s="40">
        <f>COUNTIF(Vertices[In-Degree],"&gt;= "&amp;F7)-COUNTIF(Vertices[In-Degree],"&gt;="&amp;F8)</f>
        <v>0</v>
      </c>
      <c r="H7" s="39">
        <f t="shared" si="3"/>
        <v>0.9090909090909092</v>
      </c>
      <c r="I7" s="40">
        <f>COUNTIF(Vertices[Out-Degree],"&gt;= "&amp;H7)-COUNTIF(Vertices[Out-Degree],"&gt;="&amp;H8)</f>
        <v>90</v>
      </c>
      <c r="J7" s="39">
        <f t="shared" si="4"/>
        <v>22.757575727272727</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0.015380454545454544</v>
      </c>
      <c r="O7" s="40">
        <f>COUNTIF(Vertices[Eigenvector Centrality],"&gt;= "&amp;N7)-COUNTIF(Vertices[Eigenvector Centrality],"&gt;="&amp;N8)</f>
        <v>0</v>
      </c>
      <c r="P7" s="39">
        <f t="shared" si="7"/>
        <v>0.7567569999999999</v>
      </c>
      <c r="Q7" s="40">
        <f>COUNTIF(Vertices[PageRank],"&gt;= "&amp;P7)-COUNTIF(Vertices[PageRank],"&gt;="&amp;P8)</f>
        <v>11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224</v>
      </c>
      <c r="D8" s="32">
        <f t="shared" si="1"/>
        <v>0</v>
      </c>
      <c r="E8" s="3">
        <f>COUNTIF(Vertices[Degree],"&gt;= "&amp;D8)-COUNTIF(Vertices[Degree],"&gt;="&amp;D9)</f>
        <v>0</v>
      </c>
      <c r="F8" s="37">
        <f t="shared" si="2"/>
        <v>0.9818181818181817</v>
      </c>
      <c r="G8" s="38">
        <f>COUNTIF(Vertices[In-Degree],"&gt;= "&amp;F8)-COUNTIF(Vertices[In-Degree],"&gt;="&amp;F9)</f>
        <v>82</v>
      </c>
      <c r="H8" s="37">
        <f t="shared" si="3"/>
        <v>1.090909090909091</v>
      </c>
      <c r="I8" s="38">
        <f>COUNTIF(Vertices[Out-Degree],"&gt;= "&amp;H8)-COUNTIF(Vertices[Out-Degree],"&gt;="&amp;H9)</f>
        <v>0</v>
      </c>
      <c r="J8" s="37">
        <f t="shared" si="4"/>
        <v>27.30909087272727</v>
      </c>
      <c r="K8" s="38">
        <f>COUNTIF(Vertices[Betweenness Centrality],"&gt;= "&amp;J8)-COUNTIF(Vertices[Betweenness Centrality],"&gt;="&amp;J9)</f>
        <v>3</v>
      </c>
      <c r="L8" s="37">
        <f t="shared" si="5"/>
        <v>0.1090909090909091</v>
      </c>
      <c r="M8" s="38">
        <f>COUNTIF(Vertices[Closeness Centrality],"&gt;= "&amp;L8)-COUNTIF(Vertices[Closeness Centrality],"&gt;="&amp;L9)</f>
        <v>13</v>
      </c>
      <c r="N8" s="37">
        <f t="shared" si="6"/>
        <v>0.018456545454545455</v>
      </c>
      <c r="O8" s="38">
        <f>COUNTIF(Vertices[Eigenvector Centrality],"&gt;= "&amp;N8)-COUNTIF(Vertices[Eigenvector Centrality],"&gt;="&amp;N9)</f>
        <v>0</v>
      </c>
      <c r="P8" s="37">
        <f t="shared" si="7"/>
        <v>0.8396329999999999</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1.1454545454545453</v>
      </c>
      <c r="G9" s="40">
        <f>COUNTIF(Vertices[In-Degree],"&gt;= "&amp;F9)-COUNTIF(Vertices[In-Degree],"&gt;="&amp;F10)</f>
        <v>0</v>
      </c>
      <c r="H9" s="39">
        <f t="shared" si="3"/>
        <v>1.272727272727273</v>
      </c>
      <c r="I9" s="40">
        <f>COUNTIF(Vertices[Out-Degree],"&gt;= "&amp;H9)-COUNTIF(Vertices[Out-Degree],"&gt;="&amp;H10)</f>
        <v>0</v>
      </c>
      <c r="J9" s="39">
        <f t="shared" si="4"/>
        <v>31.860606018181816</v>
      </c>
      <c r="K9" s="40">
        <f>COUNTIF(Vertices[Betweenness Centrality],"&gt;= "&amp;J9)-COUNTIF(Vertices[Betweenness Centrality],"&gt;="&amp;J10)</f>
        <v>1</v>
      </c>
      <c r="L9" s="39">
        <f t="shared" si="5"/>
        <v>0.1272727272727273</v>
      </c>
      <c r="M9" s="40">
        <f>COUNTIF(Vertices[Closeness Centrality],"&gt;= "&amp;L9)-COUNTIF(Vertices[Closeness Centrality],"&gt;="&amp;L10)</f>
        <v>5</v>
      </c>
      <c r="N9" s="39">
        <f t="shared" si="6"/>
        <v>0.021532636363636365</v>
      </c>
      <c r="O9" s="40">
        <f>COUNTIF(Vertices[Eigenvector Centrality],"&gt;= "&amp;N9)-COUNTIF(Vertices[Eigenvector Centrality],"&gt;="&amp;N10)</f>
        <v>0</v>
      </c>
      <c r="P9" s="39">
        <f t="shared" si="7"/>
        <v>0.9225089999999998</v>
      </c>
      <c r="Q9" s="40">
        <f>COUNTIF(Vertices[PageRank],"&gt;= "&amp;P9)-COUNTIF(Vertices[PageRank],"&gt;="&amp;P10)</f>
        <v>59</v>
      </c>
      <c r="R9" s="39">
        <f t="shared" si="8"/>
        <v>0.1272727272727273</v>
      </c>
      <c r="S9" s="44">
        <f>COUNTIF(Vertices[Clustering Coefficient],"&gt;= "&amp;R9)-COUNTIF(Vertices[Clustering Coefficient],"&gt;="&amp;R10)</f>
        <v>4</v>
      </c>
      <c r="T9" s="39" t="e">
        <f ca="1" t="shared" si="9"/>
        <v>#REF!</v>
      </c>
      <c r="U9" s="40" t="e">
        <f ca="1" t="shared" si="0"/>
        <v>#REF!</v>
      </c>
    </row>
    <row r="10" spans="1:21" ht="15">
      <c r="A10" s="34" t="s">
        <v>2450</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1.4545454545454548</v>
      </c>
      <c r="I10" s="38">
        <f>COUNTIF(Vertices[Out-Degree],"&gt;= "&amp;H10)-COUNTIF(Vertices[Out-Degree],"&gt;="&amp;H11)</f>
        <v>0</v>
      </c>
      <c r="J10" s="37">
        <f t="shared" si="4"/>
        <v>36.412121163636364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0.024608727272727275</v>
      </c>
      <c r="O10" s="38">
        <f>COUNTIF(Vertices[Eigenvector Centrality],"&gt;= "&amp;N10)-COUNTIF(Vertices[Eigenvector Centrality],"&gt;="&amp;N11)</f>
        <v>1</v>
      </c>
      <c r="P10" s="37">
        <f t="shared" si="7"/>
        <v>1.0053849999999998</v>
      </c>
      <c r="Q10" s="38">
        <f>COUNTIF(Vertices[PageRank],"&gt;= "&amp;P10)-COUNTIF(Vertices[PageRank],"&gt;="&amp;P11)</f>
        <v>4</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1.4727272727272724</v>
      </c>
      <c r="G11" s="40">
        <f>COUNTIF(Vertices[In-Degree],"&gt;= "&amp;F11)-COUNTIF(Vertices[In-Degree],"&gt;="&amp;F12)</f>
        <v>0</v>
      </c>
      <c r="H11" s="39">
        <f t="shared" si="3"/>
        <v>1.6363636363636367</v>
      </c>
      <c r="I11" s="40">
        <f>COUNTIF(Vertices[Out-Degree],"&gt;= "&amp;H11)-COUNTIF(Vertices[Out-Degree],"&gt;="&amp;H12)</f>
        <v>0</v>
      </c>
      <c r="J11" s="39">
        <f t="shared" si="4"/>
        <v>40.96363630909091</v>
      </c>
      <c r="K11" s="40">
        <f>COUNTIF(Vertices[Betweenness Centrality],"&gt;= "&amp;J11)-COUNTIF(Vertices[Betweenness Centrality],"&gt;="&amp;J12)</f>
        <v>1</v>
      </c>
      <c r="L11" s="39">
        <f t="shared" si="5"/>
        <v>0.16363636363636366</v>
      </c>
      <c r="M11" s="40">
        <f>COUNTIF(Vertices[Closeness Centrality],"&gt;= "&amp;L11)-COUNTIF(Vertices[Closeness Centrality],"&gt;="&amp;L12)</f>
        <v>2</v>
      </c>
      <c r="N11" s="39">
        <f t="shared" si="6"/>
        <v>0.027684818181818185</v>
      </c>
      <c r="O11" s="40">
        <f>COUNTIF(Vertices[Eigenvector Centrality],"&gt;= "&amp;N11)-COUNTIF(Vertices[Eigenvector Centrality],"&gt;="&amp;N12)</f>
        <v>6</v>
      </c>
      <c r="P11" s="39">
        <f t="shared" si="7"/>
        <v>1.0882609999999997</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392</v>
      </c>
      <c r="B12" s="34">
        <v>16</v>
      </c>
      <c r="D12" s="32">
        <f t="shared" si="1"/>
        <v>0</v>
      </c>
      <c r="E12" s="3">
        <f>COUNTIF(Vertices[Degree],"&gt;= "&amp;D12)-COUNTIF(Vertices[Degree],"&gt;="&amp;D13)</f>
        <v>0</v>
      </c>
      <c r="F12" s="37">
        <f t="shared" si="2"/>
        <v>1.636363636363636</v>
      </c>
      <c r="G12" s="38">
        <f>COUNTIF(Vertices[In-Degree],"&gt;= "&amp;F12)-COUNTIF(Vertices[In-Degree],"&gt;="&amp;F13)</f>
        <v>0</v>
      </c>
      <c r="H12" s="37">
        <f t="shared" si="3"/>
        <v>1.8181818181818186</v>
      </c>
      <c r="I12" s="38">
        <f>COUNTIF(Vertices[Out-Degree],"&gt;= "&amp;H12)-COUNTIF(Vertices[Out-Degree],"&gt;="&amp;H13)</f>
        <v>0</v>
      </c>
      <c r="J12" s="37">
        <f t="shared" si="4"/>
        <v>45.51515145454545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0.030760909090909096</v>
      </c>
      <c r="O12" s="38">
        <f>COUNTIF(Vertices[Eigenvector Centrality],"&gt;= "&amp;N12)-COUNTIF(Vertices[Eigenvector Centrality],"&gt;="&amp;N13)</f>
        <v>0</v>
      </c>
      <c r="P12" s="37">
        <f t="shared" si="7"/>
        <v>1.1711369999999997</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391</v>
      </c>
      <c r="B13" s="34">
        <v>142</v>
      </c>
      <c r="D13" s="32">
        <f t="shared" si="1"/>
        <v>0</v>
      </c>
      <c r="E13" s="3">
        <f>COUNTIF(Vertices[Degree],"&gt;= "&amp;D13)-COUNTIF(Vertices[Degree],"&gt;="&amp;D14)</f>
        <v>0</v>
      </c>
      <c r="F13" s="39">
        <f t="shared" si="2"/>
        <v>1.7999999999999996</v>
      </c>
      <c r="G13" s="40">
        <f>COUNTIF(Vertices[In-Degree],"&gt;= "&amp;F13)-COUNTIF(Vertices[In-Degree],"&gt;="&amp;F14)</f>
        <v>0</v>
      </c>
      <c r="H13" s="39">
        <f t="shared" si="3"/>
        <v>2.0000000000000004</v>
      </c>
      <c r="I13" s="40">
        <f>COUNTIF(Vertices[Out-Degree],"&gt;= "&amp;H13)-COUNTIF(Vertices[Out-Degree],"&gt;="&amp;H14)</f>
        <v>17</v>
      </c>
      <c r="J13" s="39">
        <f t="shared" si="4"/>
        <v>50.0666666</v>
      </c>
      <c r="K13" s="40">
        <f>COUNTIF(Vertices[Betweenness Centrality],"&gt;= "&amp;J13)-COUNTIF(Vertices[Betweenness Centrality],"&gt;="&amp;J14)</f>
        <v>0</v>
      </c>
      <c r="L13" s="39">
        <f t="shared" si="5"/>
        <v>0.20000000000000004</v>
      </c>
      <c r="M13" s="40">
        <f>COUNTIF(Vertices[Closeness Centrality],"&gt;= "&amp;L13)-COUNTIF(Vertices[Closeness Centrality],"&gt;="&amp;L14)</f>
        <v>11</v>
      </c>
      <c r="N13" s="39">
        <f t="shared" si="6"/>
        <v>0.033837000000000006</v>
      </c>
      <c r="O13" s="40">
        <f>COUNTIF(Vertices[Eigenvector Centrality],"&gt;= "&amp;N13)-COUNTIF(Vertices[Eigenvector Centrality],"&gt;="&amp;N14)</f>
        <v>1</v>
      </c>
      <c r="P13" s="39">
        <f t="shared" si="7"/>
        <v>1.2540129999999996</v>
      </c>
      <c r="Q13" s="40">
        <f>COUNTIF(Vertices[PageRank],"&gt;= "&amp;P13)-COUNTIF(Vertices[PageRank],"&gt;="&amp;P14)</f>
        <v>4</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66</v>
      </c>
      <c r="D14" s="32">
        <f t="shared" si="1"/>
        <v>0</v>
      </c>
      <c r="E14" s="3">
        <f>COUNTIF(Vertices[Degree],"&gt;= "&amp;D14)-COUNTIF(Vertices[Degree],"&gt;="&amp;D15)</f>
        <v>0</v>
      </c>
      <c r="F14" s="37">
        <f t="shared" si="2"/>
        <v>1.9636363636363632</v>
      </c>
      <c r="G14" s="38">
        <f>COUNTIF(Vertices[In-Degree],"&gt;= "&amp;F14)-COUNTIF(Vertices[In-Degree],"&gt;="&amp;F15)</f>
        <v>20</v>
      </c>
      <c r="H14" s="37">
        <f t="shared" si="3"/>
        <v>2.181818181818182</v>
      </c>
      <c r="I14" s="38">
        <f>COUNTIF(Vertices[Out-Degree],"&gt;= "&amp;H14)-COUNTIF(Vertices[Out-Degree],"&gt;="&amp;H15)</f>
        <v>0</v>
      </c>
      <c r="J14" s="37">
        <f t="shared" si="4"/>
        <v>54.61818174545454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0.036913090909090916</v>
      </c>
      <c r="O14" s="38">
        <f>COUNTIF(Vertices[Eigenvector Centrality],"&gt;= "&amp;N14)-COUNTIF(Vertices[Eigenvector Centrality],"&gt;="&amp;N15)</f>
        <v>1</v>
      </c>
      <c r="P14" s="37">
        <f t="shared" si="7"/>
        <v>1.3368889999999995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2.127272727272727</v>
      </c>
      <c r="G15" s="40">
        <f>COUNTIF(Vertices[In-Degree],"&gt;= "&amp;F15)-COUNTIF(Vertices[In-Degree],"&gt;="&amp;F16)</f>
        <v>0</v>
      </c>
      <c r="H15" s="39">
        <f t="shared" si="3"/>
        <v>2.3636363636363638</v>
      </c>
      <c r="I15" s="40">
        <f>COUNTIF(Vertices[Out-Degree],"&gt;= "&amp;H15)-COUNTIF(Vertices[Out-Degree],"&gt;="&amp;H16)</f>
        <v>0</v>
      </c>
      <c r="J15" s="39">
        <f t="shared" si="4"/>
        <v>59.16969689090909</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0.039989181818181826</v>
      </c>
      <c r="O15" s="40">
        <f>COUNTIF(Vertices[Eigenvector Centrality],"&gt;= "&amp;N15)-COUNTIF(Vertices[Eigenvector Centrality],"&gt;="&amp;N16)</f>
        <v>1</v>
      </c>
      <c r="P15" s="39">
        <f t="shared" si="7"/>
        <v>1.4197649999999995</v>
      </c>
      <c r="Q15" s="40">
        <f>COUNTIF(Vertices[PageRank],"&gt;= "&amp;P15)-COUNTIF(Vertices[PageRank],"&gt;="&amp;P16)</f>
        <v>3</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2.2909090909090906</v>
      </c>
      <c r="G16" s="38">
        <f>COUNTIF(Vertices[In-Degree],"&gt;= "&amp;F16)-COUNTIF(Vertices[In-Degree],"&gt;="&amp;F17)</f>
        <v>0</v>
      </c>
      <c r="H16" s="37">
        <f t="shared" si="3"/>
        <v>2.5454545454545454</v>
      </c>
      <c r="I16" s="38">
        <f>COUNTIF(Vertices[Out-Degree],"&gt;= "&amp;H16)-COUNTIF(Vertices[Out-Degree],"&gt;="&amp;H17)</f>
        <v>0</v>
      </c>
      <c r="J16" s="37">
        <f t="shared" si="4"/>
        <v>63.72121203636363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0.04306527272727274</v>
      </c>
      <c r="O16" s="38">
        <f>COUNTIF(Vertices[Eigenvector Centrality],"&gt;= "&amp;N16)-COUNTIF(Vertices[Eigenvector Centrality],"&gt;="&amp;N17)</f>
        <v>0</v>
      </c>
      <c r="P16" s="37">
        <f t="shared" si="7"/>
        <v>1.5026409999999994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2.454545454545454</v>
      </c>
      <c r="G17" s="40">
        <f>COUNTIF(Vertices[In-Degree],"&gt;= "&amp;F17)-COUNTIF(Vertices[In-Degree],"&gt;="&amp;F18)</f>
        <v>0</v>
      </c>
      <c r="H17" s="39">
        <f t="shared" si="3"/>
        <v>2.727272727272727</v>
      </c>
      <c r="I17" s="40">
        <f>COUNTIF(Vertices[Out-Degree],"&gt;= "&amp;H17)-COUNTIF(Vertices[Out-Degree],"&gt;="&amp;H18)</f>
        <v>0</v>
      </c>
      <c r="J17" s="39">
        <f t="shared" si="4"/>
        <v>68.27272718181818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0.04614136363636365</v>
      </c>
      <c r="O17" s="40">
        <f>COUNTIF(Vertices[Eigenvector Centrality],"&gt;= "&amp;N17)-COUNTIF(Vertices[Eigenvector Centrality],"&gt;="&amp;N18)</f>
        <v>0</v>
      </c>
      <c r="P17" s="39">
        <f t="shared" si="7"/>
        <v>1.5855169999999994</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0.020134228187919462</v>
      </c>
      <c r="D18" s="32">
        <f t="shared" si="1"/>
        <v>0</v>
      </c>
      <c r="E18" s="3">
        <f>COUNTIF(Vertices[Degree],"&gt;= "&amp;D18)-COUNTIF(Vertices[Degree],"&gt;="&amp;D19)</f>
        <v>0</v>
      </c>
      <c r="F18" s="37">
        <f t="shared" si="2"/>
        <v>2.6181818181818177</v>
      </c>
      <c r="G18" s="38">
        <f>COUNTIF(Vertices[In-Degree],"&gt;= "&amp;F18)-COUNTIF(Vertices[In-Degree],"&gt;="&amp;F19)</f>
        <v>0</v>
      </c>
      <c r="H18" s="37">
        <f t="shared" si="3"/>
        <v>2.9090909090909087</v>
      </c>
      <c r="I18" s="38">
        <f>COUNTIF(Vertices[Out-Degree],"&gt;= "&amp;H18)-COUNTIF(Vertices[Out-Degree],"&gt;="&amp;H19)</f>
        <v>8</v>
      </c>
      <c r="J18" s="37">
        <f t="shared" si="4"/>
        <v>72.82424232727273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0.04921745454545456</v>
      </c>
      <c r="O18" s="38">
        <f>COUNTIF(Vertices[Eigenvector Centrality],"&gt;= "&amp;N18)-COUNTIF(Vertices[Eigenvector Centrality],"&gt;="&amp;N19)</f>
        <v>0</v>
      </c>
      <c r="P18" s="37">
        <f t="shared" si="7"/>
        <v>1.6683929999999993</v>
      </c>
      <c r="Q18" s="38">
        <f>COUNTIF(Vertices[PageRank],"&gt;= "&amp;P18)-COUNTIF(Vertices[PageRank],"&gt;="&amp;P19)</f>
        <v>4</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0.039473684210526314</v>
      </c>
      <c r="D19" s="32">
        <f t="shared" si="1"/>
        <v>0</v>
      </c>
      <c r="E19" s="3">
        <f>COUNTIF(Vertices[Degree],"&gt;= "&amp;D19)-COUNTIF(Vertices[Degree],"&gt;="&amp;D20)</f>
        <v>0</v>
      </c>
      <c r="F19" s="39">
        <f t="shared" si="2"/>
        <v>2.7818181818181813</v>
      </c>
      <c r="G19" s="40">
        <f>COUNTIF(Vertices[In-Degree],"&gt;= "&amp;F19)-COUNTIF(Vertices[In-Degree],"&gt;="&amp;F20)</f>
        <v>0</v>
      </c>
      <c r="H19" s="39">
        <f t="shared" si="3"/>
        <v>3.0909090909090904</v>
      </c>
      <c r="I19" s="40">
        <f>COUNTIF(Vertices[Out-Degree],"&gt;= "&amp;H19)-COUNTIF(Vertices[Out-Degree],"&gt;="&amp;H20)</f>
        <v>0</v>
      </c>
      <c r="J19" s="39">
        <f t="shared" si="4"/>
        <v>77.37575747272727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0.05229354545454547</v>
      </c>
      <c r="O19" s="40">
        <f>COUNTIF(Vertices[Eigenvector Centrality],"&gt;= "&amp;N19)-COUNTIF(Vertices[Eigenvector Centrality],"&gt;="&amp;N20)</f>
        <v>1</v>
      </c>
      <c r="P19" s="39">
        <f t="shared" si="7"/>
        <v>1.7512689999999993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2.945454545454545</v>
      </c>
      <c r="G20" s="38">
        <f>COUNTIF(Vertices[In-Degree],"&gt;= "&amp;F20)-COUNTIF(Vertices[In-Degree],"&gt;="&amp;F21)</f>
        <v>4</v>
      </c>
      <c r="H20" s="37">
        <f t="shared" si="3"/>
        <v>3.272727272727272</v>
      </c>
      <c r="I20" s="38">
        <f>COUNTIF(Vertices[Out-Degree],"&gt;= "&amp;H20)-COUNTIF(Vertices[Out-Degree],"&gt;="&amp;H21)</f>
        <v>0</v>
      </c>
      <c r="J20" s="37">
        <f t="shared" si="4"/>
        <v>81.92727261818182</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0.05536963636363638</v>
      </c>
      <c r="O20" s="38">
        <f>COUNTIF(Vertices[Eigenvector Centrality],"&gt;= "&amp;N20)-COUNTIF(Vertices[Eigenvector Centrality],"&gt;="&amp;N21)</f>
        <v>0</v>
      </c>
      <c r="P20" s="37">
        <f t="shared" si="7"/>
        <v>1.8341449999999992</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69</v>
      </c>
      <c r="D21" s="32">
        <f t="shared" si="1"/>
        <v>0</v>
      </c>
      <c r="E21" s="3">
        <f>COUNTIF(Vertices[Degree],"&gt;= "&amp;D21)-COUNTIF(Vertices[Degree],"&gt;="&amp;D22)</f>
        <v>0</v>
      </c>
      <c r="F21" s="39">
        <f t="shared" si="2"/>
        <v>3.1090909090909085</v>
      </c>
      <c r="G21" s="40">
        <f>COUNTIF(Vertices[In-Degree],"&gt;= "&amp;F21)-COUNTIF(Vertices[In-Degree],"&gt;="&amp;F22)</f>
        <v>0</v>
      </c>
      <c r="H21" s="39">
        <f t="shared" si="3"/>
        <v>3.4545454545454537</v>
      </c>
      <c r="I21" s="40">
        <f>COUNTIF(Vertices[Out-Degree],"&gt;= "&amp;H21)-COUNTIF(Vertices[Out-Degree],"&gt;="&amp;H22)</f>
        <v>0</v>
      </c>
      <c r="J21" s="39">
        <f t="shared" si="4"/>
        <v>86.47878776363636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0.05844572727272729</v>
      </c>
      <c r="O21" s="40">
        <f>COUNTIF(Vertices[Eigenvector Centrality],"&gt;= "&amp;N21)-COUNTIF(Vertices[Eigenvector Centrality],"&gt;="&amp;N22)</f>
        <v>0</v>
      </c>
      <c r="P21" s="39">
        <f t="shared" si="7"/>
        <v>1.9170209999999992</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37</v>
      </c>
      <c r="D22" s="32">
        <f t="shared" si="1"/>
        <v>0</v>
      </c>
      <c r="E22" s="3">
        <f>COUNTIF(Vertices[Degree],"&gt;= "&amp;D22)-COUNTIF(Vertices[Degree],"&gt;="&amp;D23)</f>
        <v>0</v>
      </c>
      <c r="F22" s="37">
        <f t="shared" si="2"/>
        <v>3.272727272727272</v>
      </c>
      <c r="G22" s="38">
        <f>COUNTIF(Vertices[In-Degree],"&gt;= "&amp;F22)-COUNTIF(Vertices[In-Degree],"&gt;="&amp;F23)</f>
        <v>0</v>
      </c>
      <c r="H22" s="37">
        <f t="shared" si="3"/>
        <v>3.6363636363636354</v>
      </c>
      <c r="I22" s="38">
        <f>COUNTIF(Vertices[Out-Degree],"&gt;= "&amp;H22)-COUNTIF(Vertices[Out-Degree],"&gt;="&amp;H23)</f>
        <v>0</v>
      </c>
      <c r="J22" s="37">
        <f t="shared" si="4"/>
        <v>91.0303029090909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0.0615218181818182</v>
      </c>
      <c r="O22" s="38">
        <f>COUNTIF(Vertices[Eigenvector Centrality],"&gt;= "&amp;N22)-COUNTIF(Vertices[Eigenvector Centrality],"&gt;="&amp;N23)</f>
        <v>4</v>
      </c>
      <c r="P22" s="37">
        <f t="shared" si="7"/>
        <v>1.9998969999999991</v>
      </c>
      <c r="Q22" s="38">
        <f>COUNTIF(Vertices[PageRank],"&gt;= "&amp;P22)-COUNTIF(Vertices[PageRank],"&gt;="&amp;P23)</f>
        <v>4</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19</v>
      </c>
      <c r="D23" s="32">
        <f t="shared" si="1"/>
        <v>0</v>
      </c>
      <c r="E23" s="3">
        <f>COUNTIF(Vertices[Degree],"&gt;= "&amp;D23)-COUNTIF(Vertices[Degree],"&gt;="&amp;D24)</f>
        <v>0</v>
      </c>
      <c r="F23" s="39">
        <f t="shared" si="2"/>
        <v>3.4363636363636356</v>
      </c>
      <c r="G23" s="40">
        <f>COUNTIF(Vertices[In-Degree],"&gt;= "&amp;F23)-COUNTIF(Vertices[In-Degree],"&gt;="&amp;F24)</f>
        <v>0</v>
      </c>
      <c r="H23" s="39">
        <f t="shared" si="3"/>
        <v>3.818181818181817</v>
      </c>
      <c r="I23" s="40">
        <f>COUNTIF(Vertices[Out-Degree],"&gt;= "&amp;H23)-COUNTIF(Vertices[Out-Degree],"&gt;="&amp;H24)</f>
        <v>0</v>
      </c>
      <c r="J23" s="39">
        <f t="shared" si="4"/>
        <v>95.58181805454545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0.06459790909090911</v>
      </c>
      <c r="O23" s="40">
        <f>COUNTIF(Vertices[Eigenvector Centrality],"&gt;= "&amp;N23)-COUNTIF(Vertices[Eigenvector Centrality],"&gt;="&amp;N24)</f>
        <v>0</v>
      </c>
      <c r="P23" s="39">
        <f t="shared" si="7"/>
        <v>2.082772999999999</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v>
      </c>
      <c r="D24" s="32">
        <f t="shared" si="1"/>
        <v>0</v>
      </c>
      <c r="E24" s="3">
        <f>COUNTIF(Vertices[Degree],"&gt;= "&amp;D24)-COUNTIF(Vertices[Degree],"&gt;="&amp;D25)</f>
        <v>0</v>
      </c>
      <c r="F24" s="37">
        <f t="shared" si="2"/>
        <v>3.599999999999999</v>
      </c>
      <c r="G24" s="38">
        <f>COUNTIF(Vertices[In-Degree],"&gt;= "&amp;F24)-COUNTIF(Vertices[In-Degree],"&gt;="&amp;F25)</f>
        <v>0</v>
      </c>
      <c r="H24" s="37">
        <f t="shared" si="3"/>
        <v>3.9999999999999987</v>
      </c>
      <c r="I24" s="38">
        <f>COUNTIF(Vertices[Out-Degree],"&gt;= "&amp;H24)-COUNTIF(Vertices[Out-Degree],"&gt;="&amp;H25)</f>
        <v>2</v>
      </c>
      <c r="J24" s="37">
        <f t="shared" si="4"/>
        <v>100.1333332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0.06767400000000001</v>
      </c>
      <c r="O24" s="38">
        <f>COUNTIF(Vertices[Eigenvector Centrality],"&gt;= "&amp;N24)-COUNTIF(Vertices[Eigenvector Centrality],"&gt;="&amp;N25)</f>
        <v>0</v>
      </c>
      <c r="P24" s="37">
        <f t="shared" si="7"/>
        <v>2.1656489999999993</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3.763636363636363</v>
      </c>
      <c r="G25" s="40">
        <f>COUNTIF(Vertices[In-Degree],"&gt;= "&amp;F25)-COUNTIF(Vertices[In-Degree],"&gt;="&amp;F26)</f>
        <v>0</v>
      </c>
      <c r="H25" s="39">
        <f t="shared" si="3"/>
        <v>4.181818181818181</v>
      </c>
      <c r="I25" s="40">
        <f>COUNTIF(Vertices[Out-Degree],"&gt;= "&amp;H25)-COUNTIF(Vertices[Out-Degree],"&gt;="&amp;H26)</f>
        <v>0</v>
      </c>
      <c r="J25" s="39">
        <f t="shared" si="4"/>
        <v>104.68484834545454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0.07075009090909092</v>
      </c>
      <c r="O25" s="40">
        <f>COUNTIF(Vertices[Eigenvector Centrality],"&gt;= "&amp;N25)-COUNTIF(Vertices[Eigenvector Centrality],"&gt;="&amp;N26)</f>
        <v>0</v>
      </c>
      <c r="P25" s="39">
        <f t="shared" si="7"/>
        <v>2.2485249999999994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3.9272727272727264</v>
      </c>
      <c r="G26" s="38">
        <f>COUNTIF(Vertices[In-Degree],"&gt;= "&amp;F26)-COUNTIF(Vertices[In-Degree],"&gt;="&amp;F28)</f>
        <v>6</v>
      </c>
      <c r="H26" s="37">
        <f t="shared" si="3"/>
        <v>4.363636363636362</v>
      </c>
      <c r="I26" s="38">
        <f>COUNTIF(Vertices[Out-Degree],"&gt;= "&amp;H26)-COUNTIF(Vertices[Out-Degree],"&gt;="&amp;H28)</f>
        <v>0</v>
      </c>
      <c r="J26" s="37">
        <f t="shared" si="4"/>
        <v>109.23636349090908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0.07382618181818182</v>
      </c>
      <c r="O26" s="38">
        <f>COUNTIF(Vertices[Eigenvector Centrality],"&gt;= "&amp;N26)-COUNTIF(Vertices[Eigenvector Centrality],"&gt;="&amp;N28)</f>
        <v>0</v>
      </c>
      <c r="P26" s="37">
        <f t="shared" si="7"/>
        <v>2.3314009999999996</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1.438159</v>
      </c>
      <c r="D27" s="32"/>
      <c r="E27" s="3">
        <f>COUNTIF(Vertices[Degree],"&gt;= "&amp;D27)-COUNTIF(Vertices[Degree],"&gt;="&amp;D28)</f>
        <v>0</v>
      </c>
      <c r="F27" s="61"/>
      <c r="G27" s="62">
        <f>COUNTIF(Vertices[In-Degree],"&gt;= "&amp;F27)-COUNTIF(Vertices[In-Degree],"&gt;="&amp;F28)</f>
        <v>-7</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-30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4.545454545454544</v>
      </c>
      <c r="I28" s="40">
        <f>COUNTIF(Vertices[Out-Degree],"&gt;= "&amp;H28)-COUNTIF(Vertices[Out-Degree],"&gt;="&amp;H40)</f>
        <v>0</v>
      </c>
      <c r="J28" s="39">
        <f>J26+($J$57-$J$2)/BinDivisor</f>
        <v>113.78787863636363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0.07690227272727272</v>
      </c>
      <c r="O28" s="40">
        <f>COUNTIF(Vertices[Eigenvector Centrality],"&gt;= "&amp;N28)-COUNTIF(Vertices[Eigenvector Centrality],"&gt;="&amp;N40)</f>
        <v>0</v>
      </c>
      <c r="P28" s="39">
        <f>P26+($P$57-$P$2)/BinDivisor</f>
        <v>2.414277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0.004770573096478564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2451</v>
      </c>
      <c r="B30" s="34">
        <v>0.739522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2452</v>
      </c>
      <c r="B32" s="34" t="s">
        <v>2453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-8</v>
      </c>
      <c r="J38" s="61"/>
      <c r="K38" s="62">
        <f>COUNTIF(Vertices[Betweenness Centrality],"&gt;= "&amp;J38)-COUNTIF(Vertices[Betweenness Centrality],"&gt;="&amp;J40)</f>
        <v>-1</v>
      </c>
      <c r="L38" s="61"/>
      <c r="M38" s="62">
        <f>COUNTIF(Vertices[Closeness Centrality],"&gt;= "&amp;L38)-COUNTIF(Vertices[Closeness Centrality],"&gt;="&amp;L40)</f>
        <v>-30</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-8</v>
      </c>
      <c r="J39" s="61"/>
      <c r="K39" s="62">
        <f>COUNTIF(Vertices[Betweenness Centrality],"&gt;= "&amp;J39)-COUNTIF(Vertices[Betweenness Centrality],"&gt;="&amp;J40)</f>
        <v>-1</v>
      </c>
      <c r="L39" s="61"/>
      <c r="M39" s="62">
        <f>COUNTIF(Vertices[Closeness Centrality],"&gt;= "&amp;L39)-COUNTIF(Vertices[Closeness Centrality],"&gt;="&amp;L40)</f>
        <v>-30</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4.727272727272726</v>
      </c>
      <c r="I40" s="38">
        <f>COUNTIF(Vertices[Out-Degree],"&gt;= "&amp;H40)-COUNTIF(Vertices[Out-Degree],"&gt;="&amp;H41)</f>
        <v>0</v>
      </c>
      <c r="J40" s="37">
        <f>J28+($J$57-$J$2)/BinDivisor</f>
        <v>118.33939378181817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0.07997836363636363</v>
      </c>
      <c r="O40" s="38">
        <f>COUNTIF(Vertices[Eigenvector Centrality],"&gt;= "&amp;N40)-COUNTIF(Vertices[Eigenvector Centrality],"&gt;="&amp;N41)</f>
        <v>0</v>
      </c>
      <c r="P40" s="37">
        <f>P28+($P$57-$P$2)/BinDivisor</f>
        <v>2.497153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4.909090909090907</v>
      </c>
      <c r="I41" s="40">
        <f>COUNTIF(Vertices[Out-Degree],"&gt;= "&amp;H41)-COUNTIF(Vertices[Out-Degree],"&gt;="&amp;H42)</f>
        <v>3</v>
      </c>
      <c r="J41" s="39">
        <f aca="true" t="shared" si="13" ref="J41:J56">J40+($J$57-$J$2)/BinDivisor</f>
        <v>122.89090892727272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0.08305445454545453</v>
      </c>
      <c r="O41" s="40">
        <f>COUNTIF(Vertices[Eigenvector Centrality],"&gt;= "&amp;N41)-COUNTIF(Vertices[Eigenvector Centrality],"&gt;="&amp;N42)</f>
        <v>0</v>
      </c>
      <c r="P41" s="39">
        <f aca="true" t="shared" si="16" ref="P41:P56">P40+($P$57-$P$2)/BinDivisor</f>
        <v>2.580029</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5.090909090909089</v>
      </c>
      <c r="I42" s="38">
        <f>COUNTIF(Vertices[Out-Degree],"&gt;= "&amp;H42)-COUNTIF(Vertices[Out-Degree],"&gt;="&amp;H43)</f>
        <v>0</v>
      </c>
      <c r="J42" s="37">
        <f t="shared" si="13"/>
        <v>127.44242407272726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0.08613054545454543</v>
      </c>
      <c r="O42" s="38">
        <f>COUNTIF(Vertices[Eigenvector Centrality],"&gt;= "&amp;N42)-COUNTIF(Vertices[Eigenvector Centrality],"&gt;="&amp;N43)</f>
        <v>0</v>
      </c>
      <c r="P42" s="37">
        <f t="shared" si="16"/>
        <v>2.6629050000000003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5.272727272727271</v>
      </c>
      <c r="I43" s="40">
        <f>COUNTIF(Vertices[Out-Degree],"&gt;= "&amp;H43)-COUNTIF(Vertices[Out-Degree],"&gt;="&amp;H44)</f>
        <v>0</v>
      </c>
      <c r="J43" s="39">
        <f t="shared" si="13"/>
        <v>131.99393921818182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0.08920663636363634</v>
      </c>
      <c r="O43" s="40">
        <f>COUNTIF(Vertices[Eigenvector Centrality],"&gt;= "&amp;N43)-COUNTIF(Vertices[Eigenvector Centrality],"&gt;="&amp;N44)</f>
        <v>1</v>
      </c>
      <c r="P43" s="39">
        <f t="shared" si="16"/>
        <v>2.7457810000000005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1</v>
      </c>
      <c r="H44" s="37">
        <f t="shared" si="12"/>
        <v>5.454545454545452</v>
      </c>
      <c r="I44" s="38">
        <f>COUNTIF(Vertices[Out-Degree],"&gt;= "&amp;H44)-COUNTIF(Vertices[Out-Degree],"&gt;="&amp;H45)</f>
        <v>0</v>
      </c>
      <c r="J44" s="37">
        <f t="shared" si="13"/>
        <v>136.54545436363637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0.09228272727272724</v>
      </c>
      <c r="O44" s="38">
        <f>COUNTIF(Vertices[Eigenvector Centrality],"&gt;= "&amp;N44)-COUNTIF(Vertices[Eigenvector Centrality],"&gt;="&amp;N45)</f>
        <v>0</v>
      </c>
      <c r="P44" s="37">
        <f t="shared" si="16"/>
        <v>2.8286570000000006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5.636363636363634</v>
      </c>
      <c r="I45" s="40">
        <f>COUNTIF(Vertices[Out-Degree],"&gt;= "&amp;H45)-COUNTIF(Vertices[Out-Degree],"&gt;="&amp;H46)</f>
        <v>0</v>
      </c>
      <c r="J45" s="39">
        <f t="shared" si="13"/>
        <v>141.0969695090909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0.09535881818181814</v>
      </c>
      <c r="O45" s="40">
        <f>COUNTIF(Vertices[Eigenvector Centrality],"&gt;= "&amp;N45)-COUNTIF(Vertices[Eigenvector Centrality],"&gt;="&amp;N46)</f>
        <v>0</v>
      </c>
      <c r="P45" s="39">
        <f t="shared" si="16"/>
        <v>2.911533000000001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5.818181818181816</v>
      </c>
      <c r="I46" s="38">
        <f>COUNTIF(Vertices[Out-Degree],"&gt;= "&amp;H46)-COUNTIF(Vertices[Out-Degree],"&gt;="&amp;H47)</f>
        <v>0</v>
      </c>
      <c r="J46" s="37">
        <f t="shared" si="13"/>
        <v>145.64848465454546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0.09843490909090905</v>
      </c>
      <c r="O46" s="38">
        <f>COUNTIF(Vertices[Eigenvector Centrality],"&gt;= "&amp;N46)-COUNTIF(Vertices[Eigenvector Centrality],"&gt;="&amp;N47)</f>
        <v>0</v>
      </c>
      <c r="P46" s="37">
        <f t="shared" si="16"/>
        <v>2.994409000000001</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5.999999999999997</v>
      </c>
      <c r="I47" s="40">
        <f>COUNTIF(Vertices[Out-Degree],"&gt;= "&amp;H47)-COUNTIF(Vertices[Out-Degree],"&gt;="&amp;H48)</f>
        <v>2</v>
      </c>
      <c r="J47" s="39">
        <f t="shared" si="13"/>
        <v>150.1999998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0.10151099999999995</v>
      </c>
      <c r="O47" s="40">
        <f>COUNTIF(Vertices[Eigenvector Centrality],"&gt;= "&amp;N47)-COUNTIF(Vertices[Eigenvector Centrality],"&gt;="&amp;N48)</f>
        <v>1</v>
      </c>
      <c r="P47" s="39">
        <f t="shared" si="16"/>
        <v>3.077285000000001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6.181818181818179</v>
      </c>
      <c r="I48" s="38">
        <f>COUNTIF(Vertices[Out-Degree],"&gt;= "&amp;H48)-COUNTIF(Vertices[Out-Degree],"&gt;="&amp;H49)</f>
        <v>0</v>
      </c>
      <c r="J48" s="37">
        <f t="shared" si="13"/>
        <v>154.75151494545455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0.10458709090909085</v>
      </c>
      <c r="O48" s="38">
        <f>COUNTIF(Vertices[Eigenvector Centrality],"&gt;= "&amp;N48)-COUNTIF(Vertices[Eigenvector Centrality],"&gt;="&amp;N49)</f>
        <v>0</v>
      </c>
      <c r="P48" s="37">
        <f t="shared" si="16"/>
        <v>3.1601610000000013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6.363636363636361</v>
      </c>
      <c r="I49" s="40">
        <f>COUNTIF(Vertices[Out-Degree],"&gt;= "&amp;H49)-COUNTIF(Vertices[Out-Degree],"&gt;="&amp;H50)</f>
        <v>0</v>
      </c>
      <c r="J49" s="39">
        <f t="shared" si="13"/>
        <v>159.3030300909091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0.10766318181818176</v>
      </c>
      <c r="O49" s="40">
        <f>COUNTIF(Vertices[Eigenvector Centrality],"&gt;= "&amp;N49)-COUNTIF(Vertices[Eigenvector Centrality],"&gt;="&amp;N50)</f>
        <v>0</v>
      </c>
      <c r="P49" s="39">
        <f t="shared" si="16"/>
        <v>3.2430370000000015</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2</v>
      </c>
      <c r="H50" s="37">
        <f t="shared" si="12"/>
        <v>6.545454545454542</v>
      </c>
      <c r="I50" s="38">
        <f>COUNTIF(Vertices[Out-Degree],"&gt;= "&amp;H50)-COUNTIF(Vertices[Out-Degree],"&gt;="&amp;H51)</f>
        <v>0</v>
      </c>
      <c r="J50" s="37">
        <f t="shared" si="13"/>
        <v>163.85454523636363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0.11073927272727266</v>
      </c>
      <c r="O50" s="38">
        <f>COUNTIF(Vertices[Eigenvector Centrality],"&gt;= "&amp;N50)-COUNTIF(Vertices[Eigenvector Centrality],"&gt;="&amp;N51)</f>
        <v>0</v>
      </c>
      <c r="P50" s="37">
        <f t="shared" si="16"/>
        <v>3.3259130000000017</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6.727272727272724</v>
      </c>
      <c r="I51" s="40">
        <f>COUNTIF(Vertices[Out-Degree],"&gt;= "&amp;H51)-COUNTIF(Vertices[Out-Degree],"&gt;="&amp;H52)</f>
        <v>0</v>
      </c>
      <c r="J51" s="39">
        <f t="shared" si="13"/>
        <v>168.40606038181818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0.11381536363636356</v>
      </c>
      <c r="O51" s="40">
        <f>COUNTIF(Vertices[Eigenvector Centrality],"&gt;= "&amp;N51)-COUNTIF(Vertices[Eigenvector Centrality],"&gt;="&amp;N52)</f>
        <v>0</v>
      </c>
      <c r="P51" s="39">
        <f t="shared" si="16"/>
        <v>3.408789000000002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6.909090909090906</v>
      </c>
      <c r="I52" s="38">
        <f>COUNTIF(Vertices[Out-Degree],"&gt;= "&amp;H52)-COUNTIF(Vertices[Out-Degree],"&gt;="&amp;H53)</f>
        <v>2</v>
      </c>
      <c r="J52" s="37">
        <f t="shared" si="13"/>
        <v>172.95757552727272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0.11689145454545447</v>
      </c>
      <c r="O52" s="38">
        <f>COUNTIF(Vertices[Eigenvector Centrality],"&gt;= "&amp;N52)-COUNTIF(Vertices[Eigenvector Centrality],"&gt;="&amp;N53)</f>
        <v>0</v>
      </c>
      <c r="P52" s="37">
        <f t="shared" si="16"/>
        <v>3.491665000000002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7.090909090909087</v>
      </c>
      <c r="I53" s="40">
        <f>COUNTIF(Vertices[Out-Degree],"&gt;= "&amp;H53)-COUNTIF(Vertices[Out-Degree],"&gt;="&amp;H54)</f>
        <v>0</v>
      </c>
      <c r="J53" s="39">
        <f t="shared" si="13"/>
        <v>177.50909067272727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0.11996754545454537</v>
      </c>
      <c r="O53" s="40">
        <f>COUNTIF(Vertices[Eigenvector Centrality],"&gt;= "&amp;N53)-COUNTIF(Vertices[Eigenvector Centrality],"&gt;="&amp;N54)</f>
        <v>0</v>
      </c>
      <c r="P53" s="39">
        <f t="shared" si="16"/>
        <v>3.574541000000002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7.272727272727269</v>
      </c>
      <c r="I54" s="38">
        <f>COUNTIF(Vertices[Out-Degree],"&gt;= "&amp;H54)-COUNTIF(Vertices[Out-Degree],"&gt;="&amp;H55)</f>
        <v>0</v>
      </c>
      <c r="J54" s="37">
        <f t="shared" si="13"/>
        <v>182.0606058181818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0.12304363636363627</v>
      </c>
      <c r="O54" s="38">
        <f>COUNTIF(Vertices[Eigenvector Centrality],"&gt;= "&amp;N54)-COUNTIF(Vertices[Eigenvector Centrality],"&gt;="&amp;N55)</f>
        <v>0</v>
      </c>
      <c r="P54" s="37">
        <f t="shared" si="16"/>
        <v>3.6574170000000024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7.454545454545451</v>
      </c>
      <c r="I55" s="40">
        <f>COUNTIF(Vertices[Out-Degree],"&gt;= "&amp;H55)-COUNTIF(Vertices[Out-Degree],"&gt;="&amp;H56)</f>
        <v>0</v>
      </c>
      <c r="J55" s="39">
        <f t="shared" si="13"/>
        <v>186.61212096363636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0.1261197272727272</v>
      </c>
      <c r="O55" s="40">
        <f>COUNTIF(Vertices[Eigenvector Centrality],"&gt;= "&amp;N55)-COUNTIF(Vertices[Eigenvector Centrality],"&gt;="&amp;N56)</f>
        <v>0</v>
      </c>
      <c r="P55" s="39">
        <f t="shared" si="16"/>
        <v>3.7402930000000025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3</v>
      </c>
      <c r="H56" s="37">
        <f t="shared" si="12"/>
        <v>7.636363636363632</v>
      </c>
      <c r="I56" s="38">
        <f>COUNTIF(Vertices[Out-Degree],"&gt;= "&amp;H56)-COUNTIF(Vertices[Out-Degree],"&gt;="&amp;H57)</f>
        <v>0</v>
      </c>
      <c r="J56" s="37">
        <f t="shared" si="13"/>
        <v>191.1636361090909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0.1291958181818181</v>
      </c>
      <c r="O56" s="38">
        <f>COUNTIF(Vertices[Eigenvector Centrality],"&gt;= "&amp;N56)-COUNTIF(Vertices[Eigenvector Centrality],"&gt;="&amp;N57)</f>
        <v>0</v>
      </c>
      <c r="P56" s="37">
        <f t="shared" si="16"/>
        <v>3.8231690000000027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10</v>
      </c>
      <c r="I57" s="42">
        <f>COUNTIF(Vertices[Out-Degree],"&gt;= "&amp;H57)-COUNTIF(Vertices[Out-Degree],"&gt;="&amp;H58)</f>
        <v>1</v>
      </c>
      <c r="J57" s="41">
        <f>MAX(Vertices[Betweenness Centrality])</f>
        <v>250.333333</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0.169185</v>
      </c>
      <c r="O57" s="42">
        <f>COUNTIF(Vertices[Eigenvector Centrality],"&gt;= "&amp;N57)-COUNTIF(Vertices[Eigenvector Centrality],"&gt;="&amp;N58)</f>
        <v>1</v>
      </c>
      <c r="P57" s="41">
        <f>MAX(Vertices[PageRank])</f>
        <v>4.900557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1.1564245810055866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1.1564245810055866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250.333333</v>
      </c>
    </row>
    <row r="99" spans="1:2" ht="15">
      <c r="A99" s="33" t="s">
        <v>102</v>
      </c>
      <c r="B99" s="47">
        <f>_xlfn.IFERROR(AVERAGE(Vertices[Betweenness Centrality]),NoMetricMessage)</f>
        <v>3.553072625698324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0.23510916759776548</v>
      </c>
    </row>
    <row r="114" spans="1:2" ht="15">
      <c r="A114" s="33" t="s">
        <v>109</v>
      </c>
      <c r="B114" s="47">
        <f>_xlfn.IFERROR(MEDIAN(Vertices[Closeness Centrality]),NoMetricMessage)</f>
        <v>0.090909</v>
      </c>
    </row>
    <row r="125" spans="1:2" ht="15">
      <c r="A125" s="33" t="s">
        <v>112</v>
      </c>
      <c r="B125" s="47">
        <f>IF(COUNT(Vertices[Eigenvector Centrality])&gt;0,N2,NoMetricMessage)</f>
        <v>0</v>
      </c>
    </row>
    <row r="126" spans="1:2" ht="15">
      <c r="A126" s="33" t="s">
        <v>113</v>
      </c>
      <c r="B126" s="47">
        <f>IF(COUNT(Vertices[Eigenvector Centrality])&gt;0,N57,NoMetricMessage)</f>
        <v>0.169185</v>
      </c>
    </row>
    <row r="127" spans="1:2" ht="15">
      <c r="A127" s="33" t="s">
        <v>114</v>
      </c>
      <c r="B127" s="47">
        <f>_xlfn.IFERROR(AVERAGE(Vertices[Eigenvector Centrality]),NoMetricMessage)</f>
        <v>0.0055865754189944146</v>
      </c>
    </row>
    <row r="128" spans="1:2" ht="15">
      <c r="A128" s="33" t="s">
        <v>115</v>
      </c>
      <c r="B128" s="47">
        <f>_xlfn.IFERROR(MEDIAN(Vertices[Eigenvector Centrality]),NoMetricMessage)</f>
        <v>0</v>
      </c>
    </row>
    <row r="139" spans="1:2" ht="15">
      <c r="A139" s="33" t="s">
        <v>140</v>
      </c>
      <c r="B139" s="47">
        <f>IF(COUNT(Vertices[PageRank])&gt;0,P2,NoMetricMessage)</f>
        <v>0.342377</v>
      </c>
    </row>
    <row r="140" spans="1:2" ht="15">
      <c r="A140" s="33" t="s">
        <v>141</v>
      </c>
      <c r="B140" s="47">
        <f>IF(COUNT(Vertices[PageRank])&gt;0,P57,NoMetricMessage)</f>
        <v>4.900557</v>
      </c>
    </row>
    <row r="141" spans="1:2" ht="15">
      <c r="A141" s="33" t="s">
        <v>142</v>
      </c>
      <c r="B141" s="47">
        <f>_xlfn.IFERROR(AVERAGE(Vertices[PageRank]),NoMetricMessage)</f>
        <v>0.9999968770949722</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0.101207102952913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2361</v>
      </c>
      <c r="K7" s="13" t="s">
        <v>2362</v>
      </c>
    </row>
    <row r="8" spans="1:11" ht="409.5">
      <c r="A8"/>
      <c r="B8">
        <v>2</v>
      </c>
      <c r="C8">
        <v>2</v>
      </c>
      <c r="D8" t="s">
        <v>61</v>
      </c>
      <c r="E8" t="s">
        <v>61</v>
      </c>
      <c r="H8" t="s">
        <v>73</v>
      </c>
      <c r="J8" t="s">
        <v>2363</v>
      </c>
      <c r="K8" s="13" t="s">
        <v>2364</v>
      </c>
    </row>
    <row r="9" spans="1:11" ht="409.5">
      <c r="A9"/>
      <c r="B9">
        <v>3</v>
      </c>
      <c r="C9">
        <v>4</v>
      </c>
      <c r="D9" t="s">
        <v>62</v>
      </c>
      <c r="E9" t="s">
        <v>62</v>
      </c>
      <c r="H9" t="s">
        <v>74</v>
      </c>
      <c r="J9" t="s">
        <v>2365</v>
      </c>
      <c r="K9" s="13" t="s">
        <v>2366</v>
      </c>
    </row>
    <row r="10" spans="1:11" ht="409.5">
      <c r="A10"/>
      <c r="B10">
        <v>4</v>
      </c>
      <c r="D10" t="s">
        <v>63</v>
      </c>
      <c r="E10" t="s">
        <v>63</v>
      </c>
      <c r="H10" t="s">
        <v>75</v>
      </c>
      <c r="J10" t="s">
        <v>2367</v>
      </c>
      <c r="K10" s="13" t="s">
        <v>2368</v>
      </c>
    </row>
    <row r="11" spans="1:11" ht="15">
      <c r="A11"/>
      <c r="B11">
        <v>5</v>
      </c>
      <c r="D11" t="s">
        <v>46</v>
      </c>
      <c r="E11">
        <v>1</v>
      </c>
      <c r="H11" t="s">
        <v>76</v>
      </c>
      <c r="J11" t="s">
        <v>2369</v>
      </c>
      <c r="K11" t="s">
        <v>2370</v>
      </c>
    </row>
    <row r="12" spans="1:11" ht="15">
      <c r="A12"/>
      <c r="B12"/>
      <c r="D12" t="s">
        <v>64</v>
      </c>
      <c r="E12">
        <v>2</v>
      </c>
      <c r="H12">
        <v>0</v>
      </c>
      <c r="J12" t="s">
        <v>2371</v>
      </c>
      <c r="K12" t="s">
        <v>2372</v>
      </c>
    </row>
    <row r="13" spans="1:11" ht="15">
      <c r="A13"/>
      <c r="B13"/>
      <c r="D13">
        <v>1</v>
      </c>
      <c r="E13">
        <v>3</v>
      </c>
      <c r="H13">
        <v>1</v>
      </c>
      <c r="J13" t="s">
        <v>2373</v>
      </c>
      <c r="K13" t="s">
        <v>2374</v>
      </c>
    </row>
    <row r="14" spans="4:11" ht="15">
      <c r="D14">
        <v>2</v>
      </c>
      <c r="E14">
        <v>4</v>
      </c>
      <c r="H14">
        <v>2</v>
      </c>
      <c r="J14" t="s">
        <v>2375</v>
      </c>
      <c r="K14" t="s">
        <v>2376</v>
      </c>
    </row>
    <row r="15" spans="4:11" ht="15">
      <c r="D15">
        <v>3</v>
      </c>
      <c r="E15">
        <v>5</v>
      </c>
      <c r="H15">
        <v>3</v>
      </c>
      <c r="J15" t="s">
        <v>2377</v>
      </c>
      <c r="K15" t="s">
        <v>2378</v>
      </c>
    </row>
    <row r="16" spans="4:11" ht="15">
      <c r="D16">
        <v>4</v>
      </c>
      <c r="E16">
        <v>6</v>
      </c>
      <c r="H16">
        <v>4</v>
      </c>
      <c r="J16" t="s">
        <v>2379</v>
      </c>
      <c r="K16" t="s">
        <v>2380</v>
      </c>
    </row>
    <row r="17" spans="4:11" ht="15">
      <c r="D17">
        <v>5</v>
      </c>
      <c r="E17">
        <v>7</v>
      </c>
      <c r="H17">
        <v>5</v>
      </c>
      <c r="J17" t="s">
        <v>2381</v>
      </c>
      <c r="K17" t="s">
        <v>2382</v>
      </c>
    </row>
    <row r="18" spans="4:11" ht="15">
      <c r="D18">
        <v>6</v>
      </c>
      <c r="E18">
        <v>8</v>
      </c>
      <c r="H18">
        <v>6</v>
      </c>
      <c r="J18" t="s">
        <v>2383</v>
      </c>
      <c r="K18" t="s">
        <v>2384</v>
      </c>
    </row>
    <row r="19" spans="4:11" ht="15">
      <c r="D19">
        <v>7</v>
      </c>
      <c r="E19">
        <v>9</v>
      </c>
      <c r="H19">
        <v>7</v>
      </c>
      <c r="J19" t="s">
        <v>2385</v>
      </c>
      <c r="K19" t="s">
        <v>2386</v>
      </c>
    </row>
    <row r="20" spans="4:11" ht="15">
      <c r="D20">
        <v>8</v>
      </c>
      <c r="H20">
        <v>8</v>
      </c>
      <c r="J20" t="s">
        <v>2387</v>
      </c>
      <c r="K20" t="s">
        <v>2388</v>
      </c>
    </row>
    <row r="21" spans="4:11" ht="409.5">
      <c r="D21">
        <v>9</v>
      </c>
      <c r="H21">
        <v>9</v>
      </c>
      <c r="J21" t="s">
        <v>2389</v>
      </c>
      <c r="K21" s="13" t="s">
        <v>2390</v>
      </c>
    </row>
    <row r="22" spans="4:11" ht="409.5">
      <c r="D22">
        <v>10</v>
      </c>
      <c r="J22" t="s">
        <v>2391</v>
      </c>
      <c r="K22" s="13" t="s">
        <v>2392</v>
      </c>
    </row>
    <row r="23" spans="4:11" ht="409.5">
      <c r="D23">
        <v>11</v>
      </c>
      <c r="J23" t="s">
        <v>2393</v>
      </c>
      <c r="K23" s="13" t="s">
        <v>2394</v>
      </c>
    </row>
    <row r="24" spans="10:11" ht="409.5">
      <c r="J24" t="s">
        <v>2395</v>
      </c>
      <c r="K24" s="13" t="s">
        <v>3386</v>
      </c>
    </row>
    <row r="25" spans="10:11" ht="15">
      <c r="J25" t="s">
        <v>2396</v>
      </c>
      <c r="K25" t="b">
        <v>0</v>
      </c>
    </row>
    <row r="26" spans="10:11" ht="15">
      <c r="J26" t="s">
        <v>3384</v>
      </c>
      <c r="K26" t="s">
        <v>3385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2446</v>
      </c>
      <c r="B2" s="116" t="s">
        <v>2447</v>
      </c>
      <c r="C2" s="117" t="s">
        <v>2448</v>
      </c>
    </row>
    <row r="3" spans="1:3" ht="15">
      <c r="A3" s="115" t="s">
        <v>2398</v>
      </c>
      <c r="B3" s="115" t="s">
        <v>2398</v>
      </c>
      <c r="C3" s="34">
        <v>41</v>
      </c>
    </row>
    <row r="4" spans="1:3" ht="15">
      <c r="A4" s="115" t="s">
        <v>2399</v>
      </c>
      <c r="B4" s="115" t="s">
        <v>2399</v>
      </c>
      <c r="C4" s="34">
        <v>44</v>
      </c>
    </row>
    <row r="5" spans="1:3" ht="15">
      <c r="A5" s="115" t="s">
        <v>2400</v>
      </c>
      <c r="B5" s="115" t="s">
        <v>2400</v>
      </c>
      <c r="C5" s="34">
        <v>21</v>
      </c>
    </row>
    <row r="6" spans="1:3" ht="15">
      <c r="A6" s="115" t="s">
        <v>2401</v>
      </c>
      <c r="B6" s="115" t="s">
        <v>2401</v>
      </c>
      <c r="C6" s="34">
        <v>8</v>
      </c>
    </row>
    <row r="7" spans="1:3" ht="15">
      <c r="A7" s="115" t="s">
        <v>2402</v>
      </c>
      <c r="B7" s="115" t="s">
        <v>2402</v>
      </c>
      <c r="C7" s="34">
        <v>13</v>
      </c>
    </row>
    <row r="8" spans="1:3" ht="15">
      <c r="A8" s="115" t="s">
        <v>2403</v>
      </c>
      <c r="B8" s="115" t="s">
        <v>2403</v>
      </c>
      <c r="C8" s="34">
        <v>14</v>
      </c>
    </row>
    <row r="9" spans="1:3" ht="15">
      <c r="A9" s="115" t="s">
        <v>2404</v>
      </c>
      <c r="B9" s="115" t="s">
        <v>2404</v>
      </c>
      <c r="C9" s="34">
        <v>7</v>
      </c>
    </row>
    <row r="10" spans="1:3" ht="15">
      <c r="A10" s="115" t="s">
        <v>2405</v>
      </c>
      <c r="B10" s="115" t="s">
        <v>2405</v>
      </c>
      <c r="C10" s="34">
        <v>6</v>
      </c>
    </row>
    <row r="11" spans="1:3" ht="15">
      <c r="A11" s="115" t="s">
        <v>2406</v>
      </c>
      <c r="B11" s="115" t="s">
        <v>2406</v>
      </c>
      <c r="C11" s="34">
        <v>6</v>
      </c>
    </row>
    <row r="12" spans="1:3" ht="15">
      <c r="A12" s="115" t="s">
        <v>2407</v>
      </c>
      <c r="B12" s="115" t="s">
        <v>2407</v>
      </c>
      <c r="C12" s="34">
        <v>6</v>
      </c>
    </row>
    <row r="13" spans="1:3" ht="15">
      <c r="A13" s="115" t="s">
        <v>2408</v>
      </c>
      <c r="B13" s="115" t="s">
        <v>2408</v>
      </c>
      <c r="C13" s="34">
        <v>7</v>
      </c>
    </row>
    <row r="14" spans="1:3" ht="15">
      <c r="A14" s="115" t="s">
        <v>2409</v>
      </c>
      <c r="B14" s="115" t="s">
        <v>2409</v>
      </c>
      <c r="C14" s="34">
        <v>3</v>
      </c>
    </row>
    <row r="15" spans="1:3" ht="15">
      <c r="A15" s="115" t="s">
        <v>2410</v>
      </c>
      <c r="B15" s="115" t="s">
        <v>2410</v>
      </c>
      <c r="C15" s="34">
        <v>5</v>
      </c>
    </row>
    <row r="16" spans="1:3" ht="15">
      <c r="A16" s="115" t="s">
        <v>2411</v>
      </c>
      <c r="B16" s="115" t="s">
        <v>2411</v>
      </c>
      <c r="C16" s="34">
        <v>4</v>
      </c>
    </row>
    <row r="17" spans="1:3" ht="15">
      <c r="A17" s="115" t="s">
        <v>2412</v>
      </c>
      <c r="B17" s="115" t="s">
        <v>2412</v>
      </c>
      <c r="C17" s="34">
        <v>4</v>
      </c>
    </row>
    <row r="18" spans="1:3" ht="15">
      <c r="A18" s="115" t="s">
        <v>2413</v>
      </c>
      <c r="B18" s="115" t="s">
        <v>2413</v>
      </c>
      <c r="C18" s="34">
        <v>2</v>
      </c>
    </row>
    <row r="19" spans="1:3" ht="15">
      <c r="A19" s="115" t="s">
        <v>2414</v>
      </c>
      <c r="B19" s="115" t="s">
        <v>2414</v>
      </c>
      <c r="C19" s="34">
        <v>3</v>
      </c>
    </row>
    <row r="20" spans="1:3" ht="15">
      <c r="A20" s="115" t="s">
        <v>2415</v>
      </c>
      <c r="B20" s="115" t="s">
        <v>2415</v>
      </c>
      <c r="C20" s="34">
        <v>5</v>
      </c>
    </row>
    <row r="21" spans="1:3" ht="15">
      <c r="A21" s="115" t="s">
        <v>2416</v>
      </c>
      <c r="B21" s="115" t="s">
        <v>2416</v>
      </c>
      <c r="C21" s="34">
        <v>3</v>
      </c>
    </row>
    <row r="22" spans="1:3" ht="15">
      <c r="A22" s="115" t="s">
        <v>2417</v>
      </c>
      <c r="B22" s="115" t="s">
        <v>2417</v>
      </c>
      <c r="C22" s="34">
        <v>2</v>
      </c>
    </row>
    <row r="23" spans="1:3" ht="15">
      <c r="A23" s="115" t="s">
        <v>2418</v>
      </c>
      <c r="B23" s="115" t="s">
        <v>2418</v>
      </c>
      <c r="C23" s="34">
        <v>3</v>
      </c>
    </row>
    <row r="24" spans="1:3" ht="15">
      <c r="A24" s="115" t="s">
        <v>2419</v>
      </c>
      <c r="B24" s="115" t="s">
        <v>2419</v>
      </c>
      <c r="C24" s="34">
        <v>1</v>
      </c>
    </row>
    <row r="25" spans="1:3" ht="15">
      <c r="A25" s="115" t="s">
        <v>2420</v>
      </c>
      <c r="B25" s="115" t="s">
        <v>2420</v>
      </c>
      <c r="C25" s="34">
        <v>1</v>
      </c>
    </row>
    <row r="26" spans="1:3" ht="15">
      <c r="A26" s="115" t="s">
        <v>2421</v>
      </c>
      <c r="B26" s="115" t="s">
        <v>2421</v>
      </c>
      <c r="C26" s="34">
        <v>2</v>
      </c>
    </row>
    <row r="27" spans="1:3" ht="15">
      <c r="A27" s="115" t="s">
        <v>2422</v>
      </c>
      <c r="B27" s="115" t="s">
        <v>2422</v>
      </c>
      <c r="C27" s="34">
        <v>1</v>
      </c>
    </row>
    <row r="28" spans="1:3" ht="15">
      <c r="A28" s="115" t="s">
        <v>2423</v>
      </c>
      <c r="B28" s="115" t="s">
        <v>2423</v>
      </c>
      <c r="C28" s="34">
        <v>2</v>
      </c>
    </row>
    <row r="29" spans="1:3" ht="15">
      <c r="A29" s="115" t="s">
        <v>2424</v>
      </c>
      <c r="B29" s="115" t="s">
        <v>2424</v>
      </c>
      <c r="C29" s="34">
        <v>2</v>
      </c>
    </row>
    <row r="30" spans="1:3" ht="15">
      <c r="A30" s="115" t="s">
        <v>2425</v>
      </c>
      <c r="B30" s="115" t="s">
        <v>2425</v>
      </c>
      <c r="C30" s="34">
        <v>1</v>
      </c>
    </row>
    <row r="31" spans="1:3" ht="15">
      <c r="A31" s="115" t="s">
        <v>2426</v>
      </c>
      <c r="B31" s="115" t="s">
        <v>2426</v>
      </c>
      <c r="C31" s="34">
        <v>2</v>
      </c>
    </row>
    <row r="32" spans="1:3" ht="15">
      <c r="A32" s="115" t="s">
        <v>2427</v>
      </c>
      <c r="B32" s="115" t="s">
        <v>2427</v>
      </c>
      <c r="C32" s="34">
        <v>1</v>
      </c>
    </row>
    <row r="33" spans="1:3" ht="15">
      <c r="A33" s="115" t="s">
        <v>2428</v>
      </c>
      <c r="B33" s="115" t="s">
        <v>2428</v>
      </c>
      <c r="C33" s="34">
        <v>1</v>
      </c>
    </row>
    <row r="34" spans="1:3" ht="15">
      <c r="A34" s="115" t="s">
        <v>2429</v>
      </c>
      <c r="B34" s="115" t="s">
        <v>2429</v>
      </c>
      <c r="C34" s="34">
        <v>1</v>
      </c>
    </row>
    <row r="35" spans="1:3" ht="15">
      <c r="A35" s="115" t="s">
        <v>2430</v>
      </c>
      <c r="B35" s="115" t="s">
        <v>2430</v>
      </c>
      <c r="C3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2454</v>
      </c>
      <c r="B1" s="13" t="s">
        <v>2456</v>
      </c>
      <c r="C1" s="13" t="s">
        <v>2457</v>
      </c>
      <c r="D1" s="13" t="s">
        <v>2459</v>
      </c>
      <c r="E1" s="13" t="s">
        <v>2458</v>
      </c>
      <c r="F1" s="13" t="s">
        <v>2461</v>
      </c>
      <c r="G1" s="13" t="s">
        <v>2460</v>
      </c>
      <c r="H1" s="13" t="s">
        <v>2463</v>
      </c>
      <c r="I1" s="78" t="s">
        <v>2462</v>
      </c>
      <c r="J1" s="78" t="s">
        <v>2465</v>
      </c>
      <c r="K1" s="13" t="s">
        <v>2464</v>
      </c>
      <c r="L1" s="13" t="s">
        <v>2467</v>
      </c>
      <c r="M1" s="78" t="s">
        <v>2466</v>
      </c>
      <c r="N1" s="78" t="s">
        <v>2469</v>
      </c>
      <c r="O1" s="13" t="s">
        <v>2468</v>
      </c>
      <c r="P1" s="13" t="s">
        <v>2471</v>
      </c>
      <c r="Q1" s="78" t="s">
        <v>2470</v>
      </c>
      <c r="R1" s="78" t="s">
        <v>2473</v>
      </c>
      <c r="S1" s="78" t="s">
        <v>2472</v>
      </c>
      <c r="T1" s="78" t="s">
        <v>2475</v>
      </c>
      <c r="U1" s="13" t="s">
        <v>2474</v>
      </c>
      <c r="V1" s="13" t="s">
        <v>2476</v>
      </c>
    </row>
    <row r="2" spans="1:22" ht="15">
      <c r="A2" s="83" t="s">
        <v>554</v>
      </c>
      <c r="B2" s="78">
        <v>7</v>
      </c>
      <c r="C2" s="83" t="s">
        <v>554</v>
      </c>
      <c r="D2" s="78">
        <v>5</v>
      </c>
      <c r="E2" s="83" t="s">
        <v>550</v>
      </c>
      <c r="F2" s="78">
        <v>3</v>
      </c>
      <c r="G2" s="83" t="s">
        <v>537</v>
      </c>
      <c r="H2" s="78">
        <v>1</v>
      </c>
      <c r="I2" s="78"/>
      <c r="J2" s="78"/>
      <c r="K2" s="83" t="s">
        <v>544</v>
      </c>
      <c r="L2" s="78">
        <v>1</v>
      </c>
      <c r="M2" s="78"/>
      <c r="N2" s="78"/>
      <c r="O2" s="83" t="s">
        <v>554</v>
      </c>
      <c r="P2" s="78">
        <v>2</v>
      </c>
      <c r="Q2" s="78"/>
      <c r="R2" s="78"/>
      <c r="S2" s="78"/>
      <c r="T2" s="78"/>
      <c r="U2" s="83" t="s">
        <v>539</v>
      </c>
      <c r="V2" s="78">
        <v>1</v>
      </c>
    </row>
    <row r="3" spans="1:22" ht="15">
      <c r="A3" s="83" t="s">
        <v>535</v>
      </c>
      <c r="B3" s="78">
        <v>5</v>
      </c>
      <c r="C3" s="83" t="s">
        <v>526</v>
      </c>
      <c r="D3" s="78">
        <v>3</v>
      </c>
      <c r="E3" s="83" t="s">
        <v>535</v>
      </c>
      <c r="F3" s="78">
        <v>3</v>
      </c>
      <c r="G3" s="78"/>
      <c r="H3" s="78"/>
      <c r="I3" s="78"/>
      <c r="J3" s="78"/>
      <c r="K3" s="78"/>
      <c r="L3" s="78"/>
      <c r="M3" s="78"/>
      <c r="N3" s="78"/>
      <c r="O3" s="83" t="s">
        <v>558</v>
      </c>
      <c r="P3" s="78">
        <v>1</v>
      </c>
      <c r="Q3" s="78"/>
      <c r="R3" s="78"/>
      <c r="S3" s="78"/>
      <c r="T3" s="78"/>
      <c r="U3" s="78"/>
      <c r="V3" s="78"/>
    </row>
    <row r="4" spans="1:22" ht="15">
      <c r="A4" s="83" t="s">
        <v>550</v>
      </c>
      <c r="B4" s="78">
        <v>3</v>
      </c>
      <c r="C4" s="83" t="s">
        <v>527</v>
      </c>
      <c r="D4" s="78">
        <v>2</v>
      </c>
      <c r="E4" s="83" t="s">
        <v>566</v>
      </c>
      <c r="F4" s="78">
        <v>1</v>
      </c>
      <c r="G4" s="78"/>
      <c r="H4" s="78"/>
      <c r="I4" s="78"/>
      <c r="J4" s="78"/>
      <c r="K4" s="78"/>
      <c r="L4" s="78"/>
      <c r="M4" s="78"/>
      <c r="N4" s="78"/>
      <c r="O4" s="78"/>
      <c r="P4" s="78"/>
      <c r="Q4" s="78"/>
      <c r="R4" s="78"/>
      <c r="S4" s="78"/>
      <c r="T4" s="78"/>
      <c r="U4" s="78"/>
      <c r="V4" s="78"/>
    </row>
    <row r="5" spans="1:22" ht="15">
      <c r="A5" s="83" t="s">
        <v>555</v>
      </c>
      <c r="B5" s="78">
        <v>3</v>
      </c>
      <c r="C5" s="83" t="s">
        <v>520</v>
      </c>
      <c r="D5" s="78">
        <v>1</v>
      </c>
      <c r="E5" s="83" t="s">
        <v>567</v>
      </c>
      <c r="F5" s="78">
        <v>1</v>
      </c>
      <c r="G5" s="78"/>
      <c r="H5" s="78"/>
      <c r="I5" s="78"/>
      <c r="J5" s="78"/>
      <c r="K5" s="78"/>
      <c r="L5" s="78"/>
      <c r="M5" s="78"/>
      <c r="N5" s="78"/>
      <c r="O5" s="78"/>
      <c r="P5" s="78"/>
      <c r="Q5" s="78"/>
      <c r="R5" s="78"/>
      <c r="S5" s="78"/>
      <c r="T5" s="78"/>
      <c r="U5" s="78"/>
      <c r="V5" s="78"/>
    </row>
    <row r="6" spans="1:22" ht="15">
      <c r="A6" s="83" t="s">
        <v>526</v>
      </c>
      <c r="B6" s="78">
        <v>3</v>
      </c>
      <c r="C6" s="83" t="s">
        <v>521</v>
      </c>
      <c r="D6" s="78">
        <v>1</v>
      </c>
      <c r="E6" s="83" t="s">
        <v>568</v>
      </c>
      <c r="F6" s="78">
        <v>1</v>
      </c>
      <c r="G6" s="78"/>
      <c r="H6" s="78"/>
      <c r="I6" s="78"/>
      <c r="J6" s="78"/>
      <c r="K6" s="78"/>
      <c r="L6" s="78"/>
      <c r="M6" s="78"/>
      <c r="N6" s="78"/>
      <c r="O6" s="78"/>
      <c r="P6" s="78"/>
      <c r="Q6" s="78"/>
      <c r="R6" s="78"/>
      <c r="S6" s="78"/>
      <c r="T6" s="78"/>
      <c r="U6" s="78"/>
      <c r="V6" s="78"/>
    </row>
    <row r="7" spans="1:22" ht="15">
      <c r="A7" s="83" t="s">
        <v>556</v>
      </c>
      <c r="B7" s="78">
        <v>2</v>
      </c>
      <c r="C7" s="83" t="s">
        <v>524</v>
      </c>
      <c r="D7" s="78">
        <v>1</v>
      </c>
      <c r="E7" s="83" t="s">
        <v>569</v>
      </c>
      <c r="F7" s="78">
        <v>1</v>
      </c>
      <c r="G7" s="78"/>
      <c r="H7" s="78"/>
      <c r="I7" s="78"/>
      <c r="J7" s="78"/>
      <c r="K7" s="78"/>
      <c r="L7" s="78"/>
      <c r="M7" s="78"/>
      <c r="N7" s="78"/>
      <c r="O7" s="78"/>
      <c r="P7" s="78"/>
      <c r="Q7" s="78"/>
      <c r="R7" s="78"/>
      <c r="S7" s="78"/>
      <c r="T7" s="78"/>
      <c r="U7" s="78"/>
      <c r="V7" s="78"/>
    </row>
    <row r="8" spans="1:22" ht="15">
      <c r="A8" s="83" t="s">
        <v>527</v>
      </c>
      <c r="B8" s="78">
        <v>2</v>
      </c>
      <c r="C8" s="83" t="s">
        <v>528</v>
      </c>
      <c r="D8" s="78">
        <v>1</v>
      </c>
      <c r="E8" s="83" t="s">
        <v>570</v>
      </c>
      <c r="F8" s="78">
        <v>1</v>
      </c>
      <c r="G8" s="78"/>
      <c r="H8" s="78"/>
      <c r="I8" s="78"/>
      <c r="J8" s="78"/>
      <c r="K8" s="78"/>
      <c r="L8" s="78"/>
      <c r="M8" s="78"/>
      <c r="N8" s="78"/>
      <c r="O8" s="78"/>
      <c r="P8" s="78"/>
      <c r="Q8" s="78"/>
      <c r="R8" s="78"/>
      <c r="S8" s="78"/>
      <c r="T8" s="78"/>
      <c r="U8" s="78"/>
      <c r="V8" s="78"/>
    </row>
    <row r="9" spans="1:22" ht="15">
      <c r="A9" s="83" t="s">
        <v>522</v>
      </c>
      <c r="B9" s="78">
        <v>2</v>
      </c>
      <c r="C9" s="83" t="s">
        <v>533</v>
      </c>
      <c r="D9" s="78">
        <v>1</v>
      </c>
      <c r="E9" s="83" t="s">
        <v>564</v>
      </c>
      <c r="F9" s="78">
        <v>1</v>
      </c>
      <c r="G9" s="78"/>
      <c r="H9" s="78"/>
      <c r="I9" s="78"/>
      <c r="J9" s="78"/>
      <c r="K9" s="78"/>
      <c r="L9" s="78"/>
      <c r="M9" s="78"/>
      <c r="N9" s="78"/>
      <c r="O9" s="78"/>
      <c r="P9" s="78"/>
      <c r="Q9" s="78"/>
      <c r="R9" s="78"/>
      <c r="S9" s="78"/>
      <c r="T9" s="78"/>
      <c r="U9" s="78"/>
      <c r="V9" s="78"/>
    </row>
    <row r="10" spans="1:22" ht="15">
      <c r="A10" s="83" t="s">
        <v>519</v>
      </c>
      <c r="B10" s="78">
        <v>2</v>
      </c>
      <c r="C10" s="83" t="s">
        <v>534</v>
      </c>
      <c r="D10" s="78">
        <v>1</v>
      </c>
      <c r="E10" s="83" t="s">
        <v>562</v>
      </c>
      <c r="F10" s="78">
        <v>1</v>
      </c>
      <c r="G10" s="78"/>
      <c r="H10" s="78"/>
      <c r="I10" s="78"/>
      <c r="J10" s="78"/>
      <c r="K10" s="78"/>
      <c r="L10" s="78"/>
      <c r="M10" s="78"/>
      <c r="N10" s="78"/>
      <c r="O10" s="78"/>
      <c r="P10" s="78"/>
      <c r="Q10" s="78"/>
      <c r="R10" s="78"/>
      <c r="S10" s="78"/>
      <c r="T10" s="78"/>
      <c r="U10" s="78"/>
      <c r="V10" s="78"/>
    </row>
    <row r="11" spans="1:22" ht="15">
      <c r="A11" s="83" t="s">
        <v>2455</v>
      </c>
      <c r="B11" s="78">
        <v>1</v>
      </c>
      <c r="C11" s="83" t="s">
        <v>536</v>
      </c>
      <c r="D11" s="78">
        <v>1</v>
      </c>
      <c r="E11" s="83" t="s">
        <v>2455</v>
      </c>
      <c r="F11" s="78">
        <v>1</v>
      </c>
      <c r="G11" s="78"/>
      <c r="H11" s="78"/>
      <c r="I11" s="78"/>
      <c r="J11" s="78"/>
      <c r="K11" s="78"/>
      <c r="L11" s="78"/>
      <c r="M11" s="78"/>
      <c r="N11" s="78"/>
      <c r="O11" s="78"/>
      <c r="P11" s="78"/>
      <c r="Q11" s="78"/>
      <c r="R11" s="78"/>
      <c r="S11" s="78"/>
      <c r="T11" s="78"/>
      <c r="U11" s="78"/>
      <c r="V11" s="78"/>
    </row>
    <row r="14" spans="1:22" ht="15" customHeight="1">
      <c r="A14" s="13" t="s">
        <v>2483</v>
      </c>
      <c r="B14" s="13" t="s">
        <v>2456</v>
      </c>
      <c r="C14" s="13" t="s">
        <v>2484</v>
      </c>
      <c r="D14" s="13" t="s">
        <v>2459</v>
      </c>
      <c r="E14" s="13" t="s">
        <v>2485</v>
      </c>
      <c r="F14" s="13" t="s">
        <v>2461</v>
      </c>
      <c r="G14" s="13" t="s">
        <v>2486</v>
      </c>
      <c r="H14" s="13" t="s">
        <v>2463</v>
      </c>
      <c r="I14" s="78" t="s">
        <v>2487</v>
      </c>
      <c r="J14" s="78" t="s">
        <v>2465</v>
      </c>
      <c r="K14" s="13" t="s">
        <v>2488</v>
      </c>
      <c r="L14" s="13" t="s">
        <v>2467</v>
      </c>
      <c r="M14" s="78" t="s">
        <v>2489</v>
      </c>
      <c r="N14" s="78" t="s">
        <v>2469</v>
      </c>
      <c r="O14" s="13" t="s">
        <v>2490</v>
      </c>
      <c r="P14" s="13" t="s">
        <v>2471</v>
      </c>
      <c r="Q14" s="78" t="s">
        <v>2491</v>
      </c>
      <c r="R14" s="78" t="s">
        <v>2473</v>
      </c>
      <c r="S14" s="78" t="s">
        <v>2492</v>
      </c>
      <c r="T14" s="78" t="s">
        <v>2475</v>
      </c>
      <c r="U14" s="13" t="s">
        <v>2493</v>
      </c>
      <c r="V14" s="13" t="s">
        <v>2476</v>
      </c>
    </row>
    <row r="15" spans="1:22" ht="15">
      <c r="A15" s="78" t="s">
        <v>598</v>
      </c>
      <c r="B15" s="78">
        <v>7</v>
      </c>
      <c r="C15" s="78" t="s">
        <v>598</v>
      </c>
      <c r="D15" s="78">
        <v>5</v>
      </c>
      <c r="E15" s="78" t="s">
        <v>607</v>
      </c>
      <c r="F15" s="78">
        <v>4</v>
      </c>
      <c r="G15" s="78" t="s">
        <v>584</v>
      </c>
      <c r="H15" s="78">
        <v>1</v>
      </c>
      <c r="I15" s="78"/>
      <c r="J15" s="78"/>
      <c r="K15" s="78" t="s">
        <v>590</v>
      </c>
      <c r="L15" s="78">
        <v>1</v>
      </c>
      <c r="M15" s="78"/>
      <c r="N15" s="78"/>
      <c r="O15" s="78" t="s">
        <v>598</v>
      </c>
      <c r="P15" s="78">
        <v>2</v>
      </c>
      <c r="Q15" s="78"/>
      <c r="R15" s="78"/>
      <c r="S15" s="78"/>
      <c r="T15" s="78"/>
      <c r="U15" s="78" t="s">
        <v>586</v>
      </c>
      <c r="V15" s="78">
        <v>1</v>
      </c>
    </row>
    <row r="16" spans="1:22" ht="15">
      <c r="A16" s="78" t="s">
        <v>579</v>
      </c>
      <c r="B16" s="78">
        <v>6</v>
      </c>
      <c r="C16" s="78" t="s">
        <v>571</v>
      </c>
      <c r="D16" s="78">
        <v>3</v>
      </c>
      <c r="E16" s="78" t="s">
        <v>596</v>
      </c>
      <c r="F16" s="78">
        <v>3</v>
      </c>
      <c r="G16" s="78"/>
      <c r="H16" s="78"/>
      <c r="I16" s="78"/>
      <c r="J16" s="78"/>
      <c r="K16" s="78"/>
      <c r="L16" s="78"/>
      <c r="M16" s="78"/>
      <c r="N16" s="78"/>
      <c r="O16" s="78" t="s">
        <v>600</v>
      </c>
      <c r="P16" s="78">
        <v>1</v>
      </c>
      <c r="Q16" s="78"/>
      <c r="R16" s="78"/>
      <c r="S16" s="78"/>
      <c r="T16" s="78"/>
      <c r="U16" s="78"/>
      <c r="V16" s="78"/>
    </row>
    <row r="17" spans="1:22" ht="15">
      <c r="A17" s="78" t="s">
        <v>582</v>
      </c>
      <c r="B17" s="78">
        <v>5</v>
      </c>
      <c r="C17" s="78" t="s">
        <v>577</v>
      </c>
      <c r="D17" s="78">
        <v>3</v>
      </c>
      <c r="E17" s="78" t="s">
        <v>582</v>
      </c>
      <c r="F17" s="78">
        <v>3</v>
      </c>
      <c r="G17" s="78"/>
      <c r="H17" s="78"/>
      <c r="I17" s="78"/>
      <c r="J17" s="78"/>
      <c r="K17" s="78"/>
      <c r="L17" s="78"/>
      <c r="M17" s="78"/>
      <c r="N17" s="78"/>
      <c r="O17" s="78"/>
      <c r="P17" s="78"/>
      <c r="Q17" s="78"/>
      <c r="R17" s="78"/>
      <c r="S17" s="78"/>
      <c r="T17" s="78"/>
      <c r="U17" s="78"/>
      <c r="V17" s="78"/>
    </row>
    <row r="18" spans="1:22" ht="15">
      <c r="A18" s="78" t="s">
        <v>571</v>
      </c>
      <c r="B18" s="78">
        <v>5</v>
      </c>
      <c r="C18" s="78" t="s">
        <v>579</v>
      </c>
      <c r="D18" s="78">
        <v>2</v>
      </c>
      <c r="E18" s="78" t="s">
        <v>609</v>
      </c>
      <c r="F18" s="78">
        <v>2</v>
      </c>
      <c r="G18" s="78"/>
      <c r="H18" s="78"/>
      <c r="I18" s="78"/>
      <c r="J18" s="78"/>
      <c r="K18" s="78"/>
      <c r="L18" s="78"/>
      <c r="M18" s="78"/>
      <c r="N18" s="78"/>
      <c r="O18" s="78"/>
      <c r="P18" s="78"/>
      <c r="Q18" s="78"/>
      <c r="R18" s="78"/>
      <c r="S18" s="78"/>
      <c r="T18" s="78"/>
      <c r="U18" s="78"/>
      <c r="V18" s="78"/>
    </row>
    <row r="19" spans="1:22" ht="15">
      <c r="A19" s="78" t="s">
        <v>607</v>
      </c>
      <c r="B19" s="78">
        <v>4</v>
      </c>
      <c r="C19" s="78" t="s">
        <v>572</v>
      </c>
      <c r="D19" s="78">
        <v>1</v>
      </c>
      <c r="E19" s="78" t="s">
        <v>608</v>
      </c>
      <c r="F19" s="78">
        <v>1</v>
      </c>
      <c r="G19" s="78"/>
      <c r="H19" s="78"/>
      <c r="I19" s="78"/>
      <c r="J19" s="78"/>
      <c r="K19" s="78"/>
      <c r="L19" s="78"/>
      <c r="M19" s="78"/>
      <c r="N19" s="78"/>
      <c r="O19" s="78"/>
      <c r="P19" s="78"/>
      <c r="Q19" s="78"/>
      <c r="R19" s="78"/>
      <c r="S19" s="78"/>
      <c r="T19" s="78"/>
      <c r="U19" s="78"/>
      <c r="V19" s="78"/>
    </row>
    <row r="20" spans="1:22" ht="15">
      <c r="A20" s="78" t="s">
        <v>574</v>
      </c>
      <c r="B20" s="78">
        <v>4</v>
      </c>
      <c r="C20" s="78" t="s">
        <v>575</v>
      </c>
      <c r="D20" s="78">
        <v>1</v>
      </c>
      <c r="E20" s="78" t="s">
        <v>606</v>
      </c>
      <c r="F20" s="78">
        <v>1</v>
      </c>
      <c r="G20" s="78"/>
      <c r="H20" s="78"/>
      <c r="I20" s="78"/>
      <c r="J20" s="78"/>
      <c r="K20" s="78"/>
      <c r="L20" s="78"/>
      <c r="M20" s="78"/>
      <c r="N20" s="78"/>
      <c r="O20" s="78"/>
      <c r="P20" s="78"/>
      <c r="Q20" s="78"/>
      <c r="R20" s="78"/>
      <c r="S20" s="78"/>
      <c r="T20" s="78"/>
      <c r="U20" s="78"/>
      <c r="V20" s="78"/>
    </row>
    <row r="21" spans="1:22" ht="15">
      <c r="A21" s="78" t="s">
        <v>577</v>
      </c>
      <c r="B21" s="78">
        <v>4</v>
      </c>
      <c r="C21" s="78" t="s">
        <v>578</v>
      </c>
      <c r="D21" s="78">
        <v>1</v>
      </c>
      <c r="E21" s="78" t="s">
        <v>604</v>
      </c>
      <c r="F21" s="78">
        <v>1</v>
      </c>
      <c r="G21" s="78"/>
      <c r="H21" s="78"/>
      <c r="I21" s="78"/>
      <c r="J21" s="78"/>
      <c r="K21" s="78"/>
      <c r="L21" s="78"/>
      <c r="M21" s="78"/>
      <c r="N21" s="78"/>
      <c r="O21" s="78"/>
      <c r="P21" s="78"/>
      <c r="Q21" s="78"/>
      <c r="R21" s="78"/>
      <c r="S21" s="78"/>
      <c r="T21" s="78"/>
      <c r="U21" s="78"/>
      <c r="V21" s="78"/>
    </row>
    <row r="22" spans="1:22" ht="15">
      <c r="A22" s="78" t="s">
        <v>596</v>
      </c>
      <c r="B22" s="78">
        <v>3</v>
      </c>
      <c r="C22" s="78" t="s">
        <v>580</v>
      </c>
      <c r="D22" s="78">
        <v>1</v>
      </c>
      <c r="E22" s="78"/>
      <c r="F22" s="78"/>
      <c r="G22" s="78"/>
      <c r="H22" s="78"/>
      <c r="I22" s="78"/>
      <c r="J22" s="78"/>
      <c r="K22" s="78"/>
      <c r="L22" s="78"/>
      <c r="M22" s="78"/>
      <c r="N22" s="78"/>
      <c r="O22" s="78"/>
      <c r="P22" s="78"/>
      <c r="Q22" s="78"/>
      <c r="R22" s="78"/>
      <c r="S22" s="78"/>
      <c r="T22" s="78"/>
      <c r="U22" s="78"/>
      <c r="V22" s="78"/>
    </row>
    <row r="23" spans="1:22" ht="15">
      <c r="A23" s="78" t="s">
        <v>599</v>
      </c>
      <c r="B23" s="78">
        <v>2</v>
      </c>
      <c r="C23" s="78" t="s">
        <v>581</v>
      </c>
      <c r="D23" s="78">
        <v>1</v>
      </c>
      <c r="E23" s="78"/>
      <c r="F23" s="78"/>
      <c r="G23" s="78"/>
      <c r="H23" s="78"/>
      <c r="I23" s="78"/>
      <c r="J23" s="78"/>
      <c r="K23" s="78"/>
      <c r="L23" s="78"/>
      <c r="M23" s="78"/>
      <c r="N23" s="78"/>
      <c r="O23" s="78"/>
      <c r="P23" s="78"/>
      <c r="Q23" s="78"/>
      <c r="R23" s="78"/>
      <c r="S23" s="78"/>
      <c r="T23" s="78"/>
      <c r="U23" s="78"/>
      <c r="V23" s="78"/>
    </row>
    <row r="24" spans="1:22" ht="15">
      <c r="A24" s="78" t="s">
        <v>597</v>
      </c>
      <c r="B24" s="78">
        <v>2</v>
      </c>
      <c r="C24" s="78" t="s">
        <v>583</v>
      </c>
      <c r="D24" s="78">
        <v>1</v>
      </c>
      <c r="E24" s="78"/>
      <c r="F24" s="78"/>
      <c r="G24" s="78"/>
      <c r="H24" s="78"/>
      <c r="I24" s="78"/>
      <c r="J24" s="78"/>
      <c r="K24" s="78"/>
      <c r="L24" s="78"/>
      <c r="M24" s="78"/>
      <c r="N24" s="78"/>
      <c r="O24" s="78"/>
      <c r="P24" s="78"/>
      <c r="Q24" s="78"/>
      <c r="R24" s="78"/>
      <c r="S24" s="78"/>
      <c r="T24" s="78"/>
      <c r="U24" s="78"/>
      <c r="V24" s="78"/>
    </row>
    <row r="27" spans="1:22" ht="15" customHeight="1">
      <c r="A27" s="13" t="s">
        <v>2499</v>
      </c>
      <c r="B27" s="13" t="s">
        <v>2456</v>
      </c>
      <c r="C27" s="13" t="s">
        <v>2506</v>
      </c>
      <c r="D27" s="13" t="s">
        <v>2459</v>
      </c>
      <c r="E27" s="13" t="s">
        <v>2510</v>
      </c>
      <c r="F27" s="13" t="s">
        <v>2461</v>
      </c>
      <c r="G27" s="78" t="s">
        <v>2518</v>
      </c>
      <c r="H27" s="78" t="s">
        <v>2463</v>
      </c>
      <c r="I27" s="13" t="s">
        <v>2519</v>
      </c>
      <c r="J27" s="13" t="s">
        <v>2465</v>
      </c>
      <c r="K27" s="13" t="s">
        <v>2520</v>
      </c>
      <c r="L27" s="13" t="s">
        <v>2467</v>
      </c>
      <c r="M27" s="78" t="s">
        <v>2521</v>
      </c>
      <c r="N27" s="78" t="s">
        <v>2469</v>
      </c>
      <c r="O27" s="13" t="s">
        <v>2522</v>
      </c>
      <c r="P27" s="13" t="s">
        <v>2471</v>
      </c>
      <c r="Q27" s="78" t="s">
        <v>2523</v>
      </c>
      <c r="R27" s="78" t="s">
        <v>2473</v>
      </c>
      <c r="S27" s="78" t="s">
        <v>2524</v>
      </c>
      <c r="T27" s="78" t="s">
        <v>2475</v>
      </c>
      <c r="U27" s="78" t="s">
        <v>2525</v>
      </c>
      <c r="V27" s="78" t="s">
        <v>2476</v>
      </c>
    </row>
    <row r="28" spans="1:22" ht="15">
      <c r="A28" s="78" t="s">
        <v>621</v>
      </c>
      <c r="B28" s="78">
        <v>23</v>
      </c>
      <c r="C28" s="78" t="s">
        <v>621</v>
      </c>
      <c r="D28" s="78">
        <v>5</v>
      </c>
      <c r="E28" s="78" t="s">
        <v>610</v>
      </c>
      <c r="F28" s="78">
        <v>15</v>
      </c>
      <c r="G28" s="78"/>
      <c r="H28" s="78"/>
      <c r="I28" s="78" t="s">
        <v>626</v>
      </c>
      <c r="J28" s="78">
        <v>7</v>
      </c>
      <c r="K28" s="78" t="s">
        <v>625</v>
      </c>
      <c r="L28" s="78">
        <v>1</v>
      </c>
      <c r="M28" s="78"/>
      <c r="N28" s="78"/>
      <c r="O28" s="78" t="s">
        <v>629</v>
      </c>
      <c r="P28" s="78">
        <v>2</v>
      </c>
      <c r="Q28" s="78"/>
      <c r="R28" s="78"/>
      <c r="S28" s="78"/>
      <c r="T28" s="78"/>
      <c r="U28" s="78"/>
      <c r="V28" s="78"/>
    </row>
    <row r="29" spans="1:22" ht="15">
      <c r="A29" s="78" t="s">
        <v>610</v>
      </c>
      <c r="B29" s="78">
        <v>18</v>
      </c>
      <c r="C29" s="78" t="s">
        <v>2505</v>
      </c>
      <c r="D29" s="78">
        <v>3</v>
      </c>
      <c r="E29" s="78" t="s">
        <v>621</v>
      </c>
      <c r="F29" s="78">
        <v>13</v>
      </c>
      <c r="G29" s="78"/>
      <c r="H29" s="78"/>
      <c r="I29" s="78"/>
      <c r="J29" s="78"/>
      <c r="K29" s="78"/>
      <c r="L29" s="78"/>
      <c r="M29" s="78"/>
      <c r="N29" s="78"/>
      <c r="O29" s="78" t="s">
        <v>628</v>
      </c>
      <c r="P29" s="78">
        <v>1</v>
      </c>
      <c r="Q29" s="78"/>
      <c r="R29" s="78"/>
      <c r="S29" s="78"/>
      <c r="T29" s="78"/>
      <c r="U29" s="78"/>
      <c r="V29" s="78"/>
    </row>
    <row r="30" spans="1:22" ht="15">
      <c r="A30" s="78" t="s">
        <v>626</v>
      </c>
      <c r="B30" s="78">
        <v>7</v>
      </c>
      <c r="C30" s="78" t="s">
        <v>2504</v>
      </c>
      <c r="D30" s="78">
        <v>3</v>
      </c>
      <c r="E30" s="78" t="s">
        <v>2511</v>
      </c>
      <c r="F30" s="78">
        <v>2</v>
      </c>
      <c r="G30" s="78"/>
      <c r="H30" s="78"/>
      <c r="I30" s="78"/>
      <c r="J30" s="78"/>
      <c r="K30" s="78"/>
      <c r="L30" s="78"/>
      <c r="M30" s="78"/>
      <c r="N30" s="78"/>
      <c r="O30" s="78"/>
      <c r="P30" s="78"/>
      <c r="Q30" s="78"/>
      <c r="R30" s="78"/>
      <c r="S30" s="78"/>
      <c r="T30" s="78"/>
      <c r="U30" s="78"/>
      <c r="V30" s="78"/>
    </row>
    <row r="31" spans="1:22" ht="15">
      <c r="A31" s="78" t="s">
        <v>628</v>
      </c>
      <c r="B31" s="78">
        <v>4</v>
      </c>
      <c r="C31" s="78" t="s">
        <v>2500</v>
      </c>
      <c r="D31" s="78">
        <v>3</v>
      </c>
      <c r="E31" s="78" t="s">
        <v>2512</v>
      </c>
      <c r="F31" s="78">
        <v>2</v>
      </c>
      <c r="G31" s="78"/>
      <c r="H31" s="78"/>
      <c r="I31" s="78"/>
      <c r="J31" s="78"/>
      <c r="K31" s="78"/>
      <c r="L31" s="78"/>
      <c r="M31" s="78"/>
      <c r="N31" s="78"/>
      <c r="O31" s="78"/>
      <c r="P31" s="78"/>
      <c r="Q31" s="78"/>
      <c r="R31" s="78"/>
      <c r="S31" s="78"/>
      <c r="T31" s="78"/>
      <c r="U31" s="78"/>
      <c r="V31" s="78"/>
    </row>
    <row r="32" spans="1:22" ht="15">
      <c r="A32" s="78" t="s">
        <v>2500</v>
      </c>
      <c r="B32" s="78">
        <v>3</v>
      </c>
      <c r="C32" s="78" t="s">
        <v>2501</v>
      </c>
      <c r="D32" s="78">
        <v>3</v>
      </c>
      <c r="E32" s="78" t="s">
        <v>628</v>
      </c>
      <c r="F32" s="78">
        <v>2</v>
      </c>
      <c r="G32" s="78"/>
      <c r="H32" s="78"/>
      <c r="I32" s="78"/>
      <c r="J32" s="78"/>
      <c r="K32" s="78"/>
      <c r="L32" s="78"/>
      <c r="M32" s="78"/>
      <c r="N32" s="78"/>
      <c r="O32" s="78"/>
      <c r="P32" s="78"/>
      <c r="Q32" s="78"/>
      <c r="R32" s="78"/>
      <c r="S32" s="78"/>
      <c r="T32" s="78"/>
      <c r="U32" s="78"/>
      <c r="V32" s="78"/>
    </row>
    <row r="33" spans="1:22" ht="15">
      <c r="A33" s="78" t="s">
        <v>2501</v>
      </c>
      <c r="B33" s="78">
        <v>3</v>
      </c>
      <c r="C33" s="78" t="s">
        <v>2502</v>
      </c>
      <c r="D33" s="78">
        <v>3</v>
      </c>
      <c r="E33" s="78" t="s">
        <v>2513</v>
      </c>
      <c r="F33" s="78">
        <v>1</v>
      </c>
      <c r="G33" s="78"/>
      <c r="H33" s="78"/>
      <c r="I33" s="78"/>
      <c r="J33" s="78"/>
      <c r="K33" s="78"/>
      <c r="L33" s="78"/>
      <c r="M33" s="78"/>
      <c r="N33" s="78"/>
      <c r="O33" s="78"/>
      <c r="P33" s="78"/>
      <c r="Q33" s="78"/>
      <c r="R33" s="78"/>
      <c r="S33" s="78"/>
      <c r="T33" s="78"/>
      <c r="U33" s="78"/>
      <c r="V33" s="78"/>
    </row>
    <row r="34" spans="1:22" ht="15">
      <c r="A34" s="78" t="s">
        <v>2502</v>
      </c>
      <c r="B34" s="78">
        <v>3</v>
      </c>
      <c r="C34" s="78" t="s">
        <v>2503</v>
      </c>
      <c r="D34" s="78">
        <v>3</v>
      </c>
      <c r="E34" s="78" t="s">
        <v>2514</v>
      </c>
      <c r="F34" s="78">
        <v>1</v>
      </c>
      <c r="G34" s="78"/>
      <c r="H34" s="78"/>
      <c r="I34" s="78"/>
      <c r="J34" s="78"/>
      <c r="K34" s="78"/>
      <c r="L34" s="78"/>
      <c r="M34" s="78"/>
      <c r="N34" s="78"/>
      <c r="O34" s="78"/>
      <c r="P34" s="78"/>
      <c r="Q34" s="78"/>
      <c r="R34" s="78"/>
      <c r="S34" s="78"/>
      <c r="T34" s="78"/>
      <c r="U34" s="78"/>
      <c r="V34" s="78"/>
    </row>
    <row r="35" spans="1:22" ht="15">
      <c r="A35" s="78" t="s">
        <v>2503</v>
      </c>
      <c r="B35" s="78">
        <v>3</v>
      </c>
      <c r="C35" s="78" t="s">
        <v>2507</v>
      </c>
      <c r="D35" s="78">
        <v>2</v>
      </c>
      <c r="E35" s="78" t="s">
        <v>2515</v>
      </c>
      <c r="F35" s="78">
        <v>1</v>
      </c>
      <c r="G35" s="78"/>
      <c r="H35" s="78"/>
      <c r="I35" s="78"/>
      <c r="J35" s="78"/>
      <c r="K35" s="78"/>
      <c r="L35" s="78"/>
      <c r="M35" s="78"/>
      <c r="N35" s="78"/>
      <c r="O35" s="78"/>
      <c r="P35" s="78"/>
      <c r="Q35" s="78"/>
      <c r="R35" s="78"/>
      <c r="S35" s="78"/>
      <c r="T35" s="78"/>
      <c r="U35" s="78"/>
      <c r="V35" s="78"/>
    </row>
    <row r="36" spans="1:22" ht="15">
      <c r="A36" s="78" t="s">
        <v>2504</v>
      </c>
      <c r="B36" s="78">
        <v>3</v>
      </c>
      <c r="C36" s="78" t="s">
        <v>2508</v>
      </c>
      <c r="D36" s="78">
        <v>2</v>
      </c>
      <c r="E36" s="78" t="s">
        <v>2516</v>
      </c>
      <c r="F36" s="78">
        <v>1</v>
      </c>
      <c r="G36" s="78"/>
      <c r="H36" s="78"/>
      <c r="I36" s="78"/>
      <c r="J36" s="78"/>
      <c r="K36" s="78"/>
      <c r="L36" s="78"/>
      <c r="M36" s="78"/>
      <c r="N36" s="78"/>
      <c r="O36" s="78"/>
      <c r="P36" s="78"/>
      <c r="Q36" s="78"/>
      <c r="R36" s="78"/>
      <c r="S36" s="78"/>
      <c r="T36" s="78"/>
      <c r="U36" s="78"/>
      <c r="V36" s="78"/>
    </row>
    <row r="37" spans="1:22" ht="15">
      <c r="A37" s="78" t="s">
        <v>2505</v>
      </c>
      <c r="B37" s="78">
        <v>3</v>
      </c>
      <c r="C37" s="78" t="s">
        <v>2509</v>
      </c>
      <c r="D37" s="78">
        <v>2</v>
      </c>
      <c r="E37" s="78" t="s">
        <v>2517</v>
      </c>
      <c r="F37" s="78">
        <v>1</v>
      </c>
      <c r="G37" s="78"/>
      <c r="H37" s="78"/>
      <c r="I37" s="78"/>
      <c r="J37" s="78"/>
      <c r="K37" s="78"/>
      <c r="L37" s="78"/>
      <c r="M37" s="78"/>
      <c r="N37" s="78"/>
      <c r="O37" s="78"/>
      <c r="P37" s="78"/>
      <c r="Q37" s="78"/>
      <c r="R37" s="78"/>
      <c r="S37" s="78"/>
      <c r="T37" s="78"/>
      <c r="U37" s="78"/>
      <c r="V37" s="78"/>
    </row>
    <row r="40" spans="1:22" ht="15" customHeight="1">
      <c r="A40" s="13" t="s">
        <v>2531</v>
      </c>
      <c r="B40" s="13" t="s">
        <v>2456</v>
      </c>
      <c r="C40" s="13" t="s">
        <v>2540</v>
      </c>
      <c r="D40" s="13" t="s">
        <v>2459</v>
      </c>
      <c r="E40" s="13" t="s">
        <v>2545</v>
      </c>
      <c r="F40" s="13" t="s">
        <v>2461</v>
      </c>
      <c r="G40" s="13" t="s">
        <v>2551</v>
      </c>
      <c r="H40" s="13" t="s">
        <v>2463</v>
      </c>
      <c r="I40" s="13" t="s">
        <v>2556</v>
      </c>
      <c r="J40" s="13" t="s">
        <v>2465</v>
      </c>
      <c r="K40" s="13" t="s">
        <v>2567</v>
      </c>
      <c r="L40" s="13" t="s">
        <v>2467</v>
      </c>
      <c r="M40" s="13" t="s">
        <v>2576</v>
      </c>
      <c r="N40" s="13" t="s">
        <v>2469</v>
      </c>
      <c r="O40" s="13" t="s">
        <v>2580</v>
      </c>
      <c r="P40" s="13" t="s">
        <v>2471</v>
      </c>
      <c r="Q40" s="13" t="s">
        <v>2588</v>
      </c>
      <c r="R40" s="13" t="s">
        <v>2473</v>
      </c>
      <c r="S40" s="13" t="s">
        <v>2590</v>
      </c>
      <c r="T40" s="13" t="s">
        <v>2475</v>
      </c>
      <c r="U40" s="13" t="s">
        <v>2591</v>
      </c>
      <c r="V40" s="13" t="s">
        <v>2476</v>
      </c>
    </row>
    <row r="41" spans="1:22" ht="15">
      <c r="A41" s="84" t="s">
        <v>2532</v>
      </c>
      <c r="B41" s="84">
        <v>109</v>
      </c>
      <c r="C41" s="84" t="s">
        <v>2538</v>
      </c>
      <c r="D41" s="84">
        <v>35</v>
      </c>
      <c r="E41" s="84" t="s">
        <v>329</v>
      </c>
      <c r="F41" s="84">
        <v>20</v>
      </c>
      <c r="G41" s="84" t="s">
        <v>2505</v>
      </c>
      <c r="H41" s="84">
        <v>10</v>
      </c>
      <c r="I41" s="84" t="s">
        <v>2557</v>
      </c>
      <c r="J41" s="84">
        <v>8</v>
      </c>
      <c r="K41" s="84" t="s">
        <v>2568</v>
      </c>
      <c r="L41" s="84">
        <v>7</v>
      </c>
      <c r="M41" s="84" t="s">
        <v>377</v>
      </c>
      <c r="N41" s="84">
        <v>2</v>
      </c>
      <c r="O41" s="84" t="s">
        <v>2581</v>
      </c>
      <c r="P41" s="84">
        <v>10</v>
      </c>
      <c r="Q41" s="84" t="s">
        <v>2589</v>
      </c>
      <c r="R41" s="84">
        <v>2</v>
      </c>
      <c r="S41" s="84" t="s">
        <v>2537</v>
      </c>
      <c r="T41" s="84">
        <v>31</v>
      </c>
      <c r="U41" s="84" t="s">
        <v>2592</v>
      </c>
      <c r="V41" s="84">
        <v>2</v>
      </c>
    </row>
    <row r="42" spans="1:22" ht="15">
      <c r="A42" s="84" t="s">
        <v>2533</v>
      </c>
      <c r="B42" s="84">
        <v>63</v>
      </c>
      <c r="C42" s="84" t="s">
        <v>2537</v>
      </c>
      <c r="D42" s="84">
        <v>34</v>
      </c>
      <c r="E42" s="84" t="s">
        <v>610</v>
      </c>
      <c r="F42" s="84">
        <v>15</v>
      </c>
      <c r="G42" s="84" t="s">
        <v>262</v>
      </c>
      <c r="H42" s="84">
        <v>5</v>
      </c>
      <c r="I42" s="84" t="s">
        <v>2558</v>
      </c>
      <c r="J42" s="84">
        <v>8</v>
      </c>
      <c r="K42" s="84" t="s">
        <v>371</v>
      </c>
      <c r="L42" s="84">
        <v>7</v>
      </c>
      <c r="M42" s="84" t="s">
        <v>281</v>
      </c>
      <c r="N42" s="84">
        <v>2</v>
      </c>
      <c r="O42" s="84" t="s">
        <v>628</v>
      </c>
      <c r="P42" s="84">
        <v>8</v>
      </c>
      <c r="Q42" s="84"/>
      <c r="R42" s="84"/>
      <c r="S42" s="84" t="s">
        <v>2538</v>
      </c>
      <c r="T42" s="84">
        <v>31</v>
      </c>
      <c r="U42" s="84" t="s">
        <v>358</v>
      </c>
      <c r="V42" s="84">
        <v>2</v>
      </c>
    </row>
    <row r="43" spans="1:22" ht="15">
      <c r="A43" s="84" t="s">
        <v>2534</v>
      </c>
      <c r="B43" s="84">
        <v>0</v>
      </c>
      <c r="C43" s="84" t="s">
        <v>2505</v>
      </c>
      <c r="D43" s="84">
        <v>14</v>
      </c>
      <c r="E43" s="84" t="s">
        <v>621</v>
      </c>
      <c r="F43" s="84">
        <v>13</v>
      </c>
      <c r="G43" s="84" t="s">
        <v>2552</v>
      </c>
      <c r="H43" s="84">
        <v>5</v>
      </c>
      <c r="I43" s="84" t="s">
        <v>2559</v>
      </c>
      <c r="J43" s="84">
        <v>8</v>
      </c>
      <c r="K43" s="84" t="s">
        <v>2569</v>
      </c>
      <c r="L43" s="84">
        <v>7</v>
      </c>
      <c r="M43" s="84" t="s">
        <v>376</v>
      </c>
      <c r="N43" s="84">
        <v>2</v>
      </c>
      <c r="O43" s="84" t="s">
        <v>2582</v>
      </c>
      <c r="P43" s="84">
        <v>5</v>
      </c>
      <c r="Q43" s="84"/>
      <c r="R43" s="84"/>
      <c r="S43" s="84" t="s">
        <v>378</v>
      </c>
      <c r="T43" s="84">
        <v>2</v>
      </c>
      <c r="U43" s="84" t="s">
        <v>2593</v>
      </c>
      <c r="V43" s="84">
        <v>2</v>
      </c>
    </row>
    <row r="44" spans="1:22" ht="15">
      <c r="A44" s="84" t="s">
        <v>2535</v>
      </c>
      <c r="B44" s="84">
        <v>3354</v>
      </c>
      <c r="C44" s="84" t="s">
        <v>2517</v>
      </c>
      <c r="D44" s="84">
        <v>13</v>
      </c>
      <c r="E44" s="84" t="s">
        <v>2546</v>
      </c>
      <c r="F44" s="84">
        <v>12</v>
      </c>
      <c r="G44" s="84" t="s">
        <v>2541</v>
      </c>
      <c r="H44" s="84">
        <v>5</v>
      </c>
      <c r="I44" s="84" t="s">
        <v>2560</v>
      </c>
      <c r="J44" s="84">
        <v>8</v>
      </c>
      <c r="K44" s="84" t="s">
        <v>2570</v>
      </c>
      <c r="L44" s="84">
        <v>7</v>
      </c>
      <c r="M44" s="84" t="s">
        <v>375</v>
      </c>
      <c r="N44" s="84">
        <v>2</v>
      </c>
      <c r="O44" s="84" t="s">
        <v>2583</v>
      </c>
      <c r="P44" s="84">
        <v>5</v>
      </c>
      <c r="Q44" s="84"/>
      <c r="R44" s="84"/>
      <c r="S44" s="84" t="s">
        <v>343</v>
      </c>
      <c r="T44" s="84">
        <v>2</v>
      </c>
      <c r="U44" s="84" t="s">
        <v>2594</v>
      </c>
      <c r="V44" s="84">
        <v>2</v>
      </c>
    </row>
    <row r="45" spans="1:22" ht="15">
      <c r="A45" s="84" t="s">
        <v>2536</v>
      </c>
      <c r="B45" s="84">
        <v>3526</v>
      </c>
      <c r="C45" s="84" t="s">
        <v>2504</v>
      </c>
      <c r="D45" s="84">
        <v>7</v>
      </c>
      <c r="E45" s="84" t="s">
        <v>351</v>
      </c>
      <c r="F45" s="84">
        <v>10</v>
      </c>
      <c r="G45" s="84" t="s">
        <v>354</v>
      </c>
      <c r="H45" s="84">
        <v>4</v>
      </c>
      <c r="I45" s="84" t="s">
        <v>2561</v>
      </c>
      <c r="J45" s="84">
        <v>8</v>
      </c>
      <c r="K45" s="84" t="s">
        <v>2571</v>
      </c>
      <c r="L45" s="84">
        <v>7</v>
      </c>
      <c r="M45" s="84" t="s">
        <v>374</v>
      </c>
      <c r="N45" s="84">
        <v>2</v>
      </c>
      <c r="O45" s="84" t="s">
        <v>2578</v>
      </c>
      <c r="P45" s="84">
        <v>5</v>
      </c>
      <c r="Q45" s="84"/>
      <c r="R45" s="84"/>
      <c r="S45" s="84"/>
      <c r="T45" s="84"/>
      <c r="U45" s="84" t="s">
        <v>2595</v>
      </c>
      <c r="V45" s="84">
        <v>2</v>
      </c>
    </row>
    <row r="46" spans="1:22" ht="15">
      <c r="A46" s="84" t="s">
        <v>2537</v>
      </c>
      <c r="B46" s="84">
        <v>134</v>
      </c>
      <c r="C46" s="84" t="s">
        <v>628</v>
      </c>
      <c r="D46" s="84">
        <v>7</v>
      </c>
      <c r="E46" s="84" t="s">
        <v>2547</v>
      </c>
      <c r="F46" s="84">
        <v>7</v>
      </c>
      <c r="G46" s="84" t="s">
        <v>353</v>
      </c>
      <c r="H46" s="84">
        <v>4</v>
      </c>
      <c r="I46" s="84" t="s">
        <v>2562</v>
      </c>
      <c r="J46" s="84">
        <v>8</v>
      </c>
      <c r="K46" s="84" t="s">
        <v>2572</v>
      </c>
      <c r="L46" s="84">
        <v>7</v>
      </c>
      <c r="M46" s="84" t="s">
        <v>373</v>
      </c>
      <c r="N46" s="84">
        <v>2</v>
      </c>
      <c r="O46" s="84" t="s">
        <v>2584</v>
      </c>
      <c r="P46" s="84">
        <v>5</v>
      </c>
      <c r="Q46" s="84"/>
      <c r="R46" s="84"/>
      <c r="S46" s="84"/>
      <c r="T46" s="84"/>
      <c r="U46" s="84" t="s">
        <v>2596</v>
      </c>
      <c r="V46" s="84">
        <v>2</v>
      </c>
    </row>
    <row r="47" spans="1:22" ht="15">
      <c r="A47" s="84" t="s">
        <v>2538</v>
      </c>
      <c r="B47" s="84">
        <v>114</v>
      </c>
      <c r="C47" s="84" t="s">
        <v>2541</v>
      </c>
      <c r="D47" s="84">
        <v>7</v>
      </c>
      <c r="E47" s="84" t="s">
        <v>2548</v>
      </c>
      <c r="F47" s="84">
        <v>7</v>
      </c>
      <c r="G47" s="84" t="s">
        <v>352</v>
      </c>
      <c r="H47" s="84">
        <v>4</v>
      </c>
      <c r="I47" s="84" t="s">
        <v>2563</v>
      </c>
      <c r="J47" s="84">
        <v>8</v>
      </c>
      <c r="K47" s="84" t="s">
        <v>2573</v>
      </c>
      <c r="L47" s="84">
        <v>7</v>
      </c>
      <c r="M47" s="84" t="s">
        <v>372</v>
      </c>
      <c r="N47" s="84">
        <v>2</v>
      </c>
      <c r="O47" s="84" t="s">
        <v>2585</v>
      </c>
      <c r="P47" s="84">
        <v>5</v>
      </c>
      <c r="Q47" s="84"/>
      <c r="R47" s="84"/>
      <c r="S47" s="84"/>
      <c r="T47" s="84"/>
      <c r="U47" s="84" t="s">
        <v>2597</v>
      </c>
      <c r="V47" s="84">
        <v>2</v>
      </c>
    </row>
    <row r="48" spans="1:22" ht="15">
      <c r="A48" s="84" t="s">
        <v>2505</v>
      </c>
      <c r="B48" s="84">
        <v>33</v>
      </c>
      <c r="C48" s="84" t="s">
        <v>2542</v>
      </c>
      <c r="D48" s="84">
        <v>7</v>
      </c>
      <c r="E48" s="84" t="s">
        <v>2549</v>
      </c>
      <c r="F48" s="84">
        <v>6</v>
      </c>
      <c r="G48" s="84" t="s">
        <v>2553</v>
      </c>
      <c r="H48" s="84">
        <v>4</v>
      </c>
      <c r="I48" s="84" t="s">
        <v>2564</v>
      </c>
      <c r="J48" s="84">
        <v>8</v>
      </c>
      <c r="K48" s="84" t="s">
        <v>2574</v>
      </c>
      <c r="L48" s="84">
        <v>7</v>
      </c>
      <c r="M48" s="84" t="s">
        <v>2577</v>
      </c>
      <c r="N48" s="84">
        <v>2</v>
      </c>
      <c r="O48" s="84" t="s">
        <v>2586</v>
      </c>
      <c r="P48" s="84">
        <v>5</v>
      </c>
      <c r="Q48" s="84"/>
      <c r="R48" s="84"/>
      <c r="S48" s="84"/>
      <c r="T48" s="84"/>
      <c r="U48" s="84" t="s">
        <v>2598</v>
      </c>
      <c r="V48" s="84">
        <v>2</v>
      </c>
    </row>
    <row r="49" spans="1:22" ht="15">
      <c r="A49" s="84" t="s">
        <v>2539</v>
      </c>
      <c r="B49" s="84">
        <v>26</v>
      </c>
      <c r="C49" s="84" t="s">
        <v>2543</v>
      </c>
      <c r="D49" s="84">
        <v>6</v>
      </c>
      <c r="E49" s="84" t="s">
        <v>2537</v>
      </c>
      <c r="F49" s="84">
        <v>6</v>
      </c>
      <c r="G49" s="84" t="s">
        <v>2554</v>
      </c>
      <c r="H49" s="84">
        <v>4</v>
      </c>
      <c r="I49" s="84" t="s">
        <v>2565</v>
      </c>
      <c r="J49" s="84">
        <v>8</v>
      </c>
      <c r="K49" s="84" t="s">
        <v>2542</v>
      </c>
      <c r="L49" s="84">
        <v>7</v>
      </c>
      <c r="M49" s="84" t="s">
        <v>2578</v>
      </c>
      <c r="N49" s="84">
        <v>2</v>
      </c>
      <c r="O49" s="84" t="s">
        <v>2587</v>
      </c>
      <c r="P49" s="84">
        <v>5</v>
      </c>
      <c r="Q49" s="84"/>
      <c r="R49" s="84"/>
      <c r="S49" s="84"/>
      <c r="T49" s="84"/>
      <c r="U49" s="84" t="s">
        <v>2599</v>
      </c>
      <c r="V49" s="84">
        <v>2</v>
      </c>
    </row>
    <row r="50" spans="1:22" ht="15">
      <c r="A50" s="84" t="s">
        <v>621</v>
      </c>
      <c r="B50" s="84">
        <v>23</v>
      </c>
      <c r="C50" s="84" t="s">
        <v>2544</v>
      </c>
      <c r="D50" s="84">
        <v>6</v>
      </c>
      <c r="E50" s="84" t="s">
        <v>2550</v>
      </c>
      <c r="F50" s="84">
        <v>6</v>
      </c>
      <c r="G50" s="84" t="s">
        <v>2555</v>
      </c>
      <c r="H50" s="84">
        <v>4</v>
      </c>
      <c r="I50" s="84" t="s">
        <v>2566</v>
      </c>
      <c r="J50" s="84">
        <v>8</v>
      </c>
      <c r="K50" s="84" t="s">
        <v>2575</v>
      </c>
      <c r="L50" s="84">
        <v>7</v>
      </c>
      <c r="M50" s="84" t="s">
        <v>2579</v>
      </c>
      <c r="N50" s="84">
        <v>2</v>
      </c>
      <c r="O50" s="84" t="s">
        <v>319</v>
      </c>
      <c r="P50" s="84">
        <v>4</v>
      </c>
      <c r="Q50" s="84"/>
      <c r="R50" s="84"/>
      <c r="S50" s="84"/>
      <c r="T50" s="84"/>
      <c r="U50" s="84"/>
      <c r="V50" s="84"/>
    </row>
    <row r="53" spans="1:22" ht="15" customHeight="1">
      <c r="A53" s="13" t="s">
        <v>2625</v>
      </c>
      <c r="B53" s="13" t="s">
        <v>2456</v>
      </c>
      <c r="C53" s="13" t="s">
        <v>2636</v>
      </c>
      <c r="D53" s="13" t="s">
        <v>2459</v>
      </c>
      <c r="E53" s="13" t="s">
        <v>2645</v>
      </c>
      <c r="F53" s="13" t="s">
        <v>2461</v>
      </c>
      <c r="G53" s="13" t="s">
        <v>2652</v>
      </c>
      <c r="H53" s="13" t="s">
        <v>2463</v>
      </c>
      <c r="I53" s="13" t="s">
        <v>2663</v>
      </c>
      <c r="J53" s="13" t="s">
        <v>2465</v>
      </c>
      <c r="K53" s="13" t="s">
        <v>2674</v>
      </c>
      <c r="L53" s="13" t="s">
        <v>2467</v>
      </c>
      <c r="M53" s="13" t="s">
        <v>2685</v>
      </c>
      <c r="N53" s="13" t="s">
        <v>2469</v>
      </c>
      <c r="O53" s="13" t="s">
        <v>2696</v>
      </c>
      <c r="P53" s="13" t="s">
        <v>2471</v>
      </c>
      <c r="Q53" s="78" t="s">
        <v>2707</v>
      </c>
      <c r="R53" s="78" t="s">
        <v>2473</v>
      </c>
      <c r="S53" s="13" t="s">
        <v>2708</v>
      </c>
      <c r="T53" s="13" t="s">
        <v>2475</v>
      </c>
      <c r="U53" s="13" t="s">
        <v>2709</v>
      </c>
      <c r="V53" s="13" t="s">
        <v>2476</v>
      </c>
    </row>
    <row r="54" spans="1:22" ht="15">
      <c r="A54" s="84" t="s">
        <v>2626</v>
      </c>
      <c r="B54" s="84">
        <v>110</v>
      </c>
      <c r="C54" s="84" t="s">
        <v>2626</v>
      </c>
      <c r="D54" s="84">
        <v>33</v>
      </c>
      <c r="E54" s="84" t="s">
        <v>2631</v>
      </c>
      <c r="F54" s="84">
        <v>10</v>
      </c>
      <c r="G54" s="84" t="s">
        <v>2653</v>
      </c>
      <c r="H54" s="84">
        <v>5</v>
      </c>
      <c r="I54" s="84" t="s">
        <v>2664</v>
      </c>
      <c r="J54" s="84">
        <v>8</v>
      </c>
      <c r="K54" s="84" t="s">
        <v>2675</v>
      </c>
      <c r="L54" s="84">
        <v>7</v>
      </c>
      <c r="M54" s="84" t="s">
        <v>2686</v>
      </c>
      <c r="N54" s="84">
        <v>2</v>
      </c>
      <c r="O54" s="84" t="s">
        <v>2697</v>
      </c>
      <c r="P54" s="84">
        <v>5</v>
      </c>
      <c r="Q54" s="84"/>
      <c r="R54" s="84"/>
      <c r="S54" s="84" t="s">
        <v>2626</v>
      </c>
      <c r="T54" s="84">
        <v>31</v>
      </c>
      <c r="U54" s="84" t="s">
        <v>2710</v>
      </c>
      <c r="V54" s="84">
        <v>2</v>
      </c>
    </row>
    <row r="55" spans="1:22" ht="15">
      <c r="A55" s="84" t="s">
        <v>2627</v>
      </c>
      <c r="B55" s="84">
        <v>28</v>
      </c>
      <c r="C55" s="84" t="s">
        <v>2637</v>
      </c>
      <c r="D55" s="84">
        <v>7</v>
      </c>
      <c r="E55" s="84" t="s">
        <v>2633</v>
      </c>
      <c r="F55" s="84">
        <v>6</v>
      </c>
      <c r="G55" s="84" t="s">
        <v>2654</v>
      </c>
      <c r="H55" s="84">
        <v>4</v>
      </c>
      <c r="I55" s="84" t="s">
        <v>2665</v>
      </c>
      <c r="J55" s="84">
        <v>8</v>
      </c>
      <c r="K55" s="84" t="s">
        <v>2676</v>
      </c>
      <c r="L55" s="84">
        <v>7</v>
      </c>
      <c r="M55" s="84" t="s">
        <v>2687</v>
      </c>
      <c r="N55" s="84">
        <v>2</v>
      </c>
      <c r="O55" s="84" t="s">
        <v>2698</v>
      </c>
      <c r="P55" s="84">
        <v>5</v>
      </c>
      <c r="Q55" s="84"/>
      <c r="R55" s="84"/>
      <c r="S55" s="84" t="s">
        <v>2627</v>
      </c>
      <c r="T55" s="84">
        <v>28</v>
      </c>
      <c r="U55" s="84" t="s">
        <v>2711</v>
      </c>
      <c r="V55" s="84">
        <v>2</v>
      </c>
    </row>
    <row r="56" spans="1:22" ht="15">
      <c r="A56" s="84" t="s">
        <v>2628</v>
      </c>
      <c r="B56" s="84">
        <v>14</v>
      </c>
      <c r="C56" s="84" t="s">
        <v>2638</v>
      </c>
      <c r="D56" s="84">
        <v>6</v>
      </c>
      <c r="E56" s="84" t="s">
        <v>2634</v>
      </c>
      <c r="F56" s="84">
        <v>6</v>
      </c>
      <c r="G56" s="84" t="s">
        <v>2655</v>
      </c>
      <c r="H56" s="84">
        <v>4</v>
      </c>
      <c r="I56" s="84" t="s">
        <v>2666</v>
      </c>
      <c r="J56" s="84">
        <v>8</v>
      </c>
      <c r="K56" s="84" t="s">
        <v>2677</v>
      </c>
      <c r="L56" s="84">
        <v>7</v>
      </c>
      <c r="M56" s="84" t="s">
        <v>2688</v>
      </c>
      <c r="N56" s="84">
        <v>2</v>
      </c>
      <c r="O56" s="84" t="s">
        <v>2699</v>
      </c>
      <c r="P56" s="84">
        <v>5</v>
      </c>
      <c r="Q56" s="84"/>
      <c r="R56" s="84"/>
      <c r="S56" s="84"/>
      <c r="T56" s="84"/>
      <c r="U56" s="84" t="s">
        <v>2712</v>
      </c>
      <c r="V56" s="84">
        <v>2</v>
      </c>
    </row>
    <row r="57" spans="1:22" ht="15">
      <c r="A57" s="84" t="s">
        <v>2629</v>
      </c>
      <c r="B57" s="84">
        <v>14</v>
      </c>
      <c r="C57" s="84" t="s">
        <v>2630</v>
      </c>
      <c r="D57" s="84">
        <v>6</v>
      </c>
      <c r="E57" s="84" t="s">
        <v>2630</v>
      </c>
      <c r="F57" s="84">
        <v>6</v>
      </c>
      <c r="G57" s="84" t="s">
        <v>2656</v>
      </c>
      <c r="H57" s="84">
        <v>4</v>
      </c>
      <c r="I57" s="84" t="s">
        <v>2667</v>
      </c>
      <c r="J57" s="84">
        <v>8</v>
      </c>
      <c r="K57" s="84" t="s">
        <v>2678</v>
      </c>
      <c r="L57" s="84">
        <v>7</v>
      </c>
      <c r="M57" s="84" t="s">
        <v>2689</v>
      </c>
      <c r="N57" s="84">
        <v>2</v>
      </c>
      <c r="O57" s="84" t="s">
        <v>2700</v>
      </c>
      <c r="P57" s="84">
        <v>5</v>
      </c>
      <c r="Q57" s="84"/>
      <c r="R57" s="84"/>
      <c r="S57" s="84"/>
      <c r="T57" s="84"/>
      <c r="U57" s="84" t="s">
        <v>2713</v>
      </c>
      <c r="V57" s="84">
        <v>2</v>
      </c>
    </row>
    <row r="58" spans="1:22" ht="15">
      <c r="A58" s="84" t="s">
        <v>2630</v>
      </c>
      <c r="B58" s="84">
        <v>12</v>
      </c>
      <c r="C58" s="84" t="s">
        <v>2639</v>
      </c>
      <c r="D58" s="84">
        <v>5</v>
      </c>
      <c r="E58" s="84" t="s">
        <v>2646</v>
      </c>
      <c r="F58" s="84">
        <v>5</v>
      </c>
      <c r="G58" s="84" t="s">
        <v>2657</v>
      </c>
      <c r="H58" s="84">
        <v>4</v>
      </c>
      <c r="I58" s="84" t="s">
        <v>2668</v>
      </c>
      <c r="J58" s="84">
        <v>8</v>
      </c>
      <c r="K58" s="84" t="s">
        <v>2679</v>
      </c>
      <c r="L58" s="84">
        <v>7</v>
      </c>
      <c r="M58" s="84" t="s">
        <v>2690</v>
      </c>
      <c r="N58" s="84">
        <v>2</v>
      </c>
      <c r="O58" s="84" t="s">
        <v>2701</v>
      </c>
      <c r="P58" s="84">
        <v>5</v>
      </c>
      <c r="Q58" s="84"/>
      <c r="R58" s="84"/>
      <c r="S58" s="84"/>
      <c r="T58" s="84"/>
      <c r="U58" s="84" t="s">
        <v>2714</v>
      </c>
      <c r="V58" s="84">
        <v>2</v>
      </c>
    </row>
    <row r="59" spans="1:22" ht="15">
      <c r="A59" s="84" t="s">
        <v>2631</v>
      </c>
      <c r="B59" s="84">
        <v>10</v>
      </c>
      <c r="C59" s="84" t="s">
        <v>2640</v>
      </c>
      <c r="D59" s="84">
        <v>5</v>
      </c>
      <c r="E59" s="84" t="s">
        <v>2647</v>
      </c>
      <c r="F59" s="84">
        <v>5</v>
      </c>
      <c r="G59" s="84" t="s">
        <v>2658</v>
      </c>
      <c r="H59" s="84">
        <v>4</v>
      </c>
      <c r="I59" s="84" t="s">
        <v>2669</v>
      </c>
      <c r="J59" s="84">
        <v>8</v>
      </c>
      <c r="K59" s="84" t="s">
        <v>2680</v>
      </c>
      <c r="L59" s="84">
        <v>7</v>
      </c>
      <c r="M59" s="84" t="s">
        <v>2691</v>
      </c>
      <c r="N59" s="84">
        <v>2</v>
      </c>
      <c r="O59" s="84" t="s">
        <v>2702</v>
      </c>
      <c r="P59" s="84">
        <v>5</v>
      </c>
      <c r="Q59" s="84"/>
      <c r="R59" s="84"/>
      <c r="S59" s="84"/>
      <c r="T59" s="84"/>
      <c r="U59" s="84" t="s">
        <v>2715</v>
      </c>
      <c r="V59" s="84">
        <v>2</v>
      </c>
    </row>
    <row r="60" spans="1:22" ht="15">
      <c r="A60" s="84" t="s">
        <v>2632</v>
      </c>
      <c r="B60" s="84">
        <v>10</v>
      </c>
      <c r="C60" s="84" t="s">
        <v>2641</v>
      </c>
      <c r="D60" s="84">
        <v>4</v>
      </c>
      <c r="E60" s="84" t="s">
        <v>2648</v>
      </c>
      <c r="F60" s="84">
        <v>5</v>
      </c>
      <c r="G60" s="84" t="s">
        <v>2659</v>
      </c>
      <c r="H60" s="84">
        <v>4</v>
      </c>
      <c r="I60" s="84" t="s">
        <v>2670</v>
      </c>
      <c r="J60" s="84">
        <v>8</v>
      </c>
      <c r="K60" s="84" t="s">
        <v>2681</v>
      </c>
      <c r="L60" s="84">
        <v>7</v>
      </c>
      <c r="M60" s="84" t="s">
        <v>2692</v>
      </c>
      <c r="N60" s="84">
        <v>2</v>
      </c>
      <c r="O60" s="84" t="s">
        <v>2703</v>
      </c>
      <c r="P60" s="84">
        <v>5</v>
      </c>
      <c r="Q60" s="84"/>
      <c r="R60" s="84"/>
      <c r="S60" s="84"/>
      <c r="T60" s="84"/>
      <c r="U60" s="84" t="s">
        <v>2716</v>
      </c>
      <c r="V60" s="84">
        <v>2</v>
      </c>
    </row>
    <row r="61" spans="1:22" ht="15">
      <c r="A61" s="84" t="s">
        <v>2633</v>
      </c>
      <c r="B61" s="84">
        <v>9</v>
      </c>
      <c r="C61" s="84" t="s">
        <v>2642</v>
      </c>
      <c r="D61" s="84">
        <v>4</v>
      </c>
      <c r="E61" s="84" t="s">
        <v>2649</v>
      </c>
      <c r="F61" s="84">
        <v>5</v>
      </c>
      <c r="G61" s="84" t="s">
        <v>2660</v>
      </c>
      <c r="H61" s="84">
        <v>4</v>
      </c>
      <c r="I61" s="84" t="s">
        <v>2671</v>
      </c>
      <c r="J61" s="84">
        <v>8</v>
      </c>
      <c r="K61" s="84" t="s">
        <v>2682</v>
      </c>
      <c r="L61" s="84">
        <v>7</v>
      </c>
      <c r="M61" s="84" t="s">
        <v>2693</v>
      </c>
      <c r="N61" s="84">
        <v>2</v>
      </c>
      <c r="O61" s="84" t="s">
        <v>2704</v>
      </c>
      <c r="P61" s="84">
        <v>5</v>
      </c>
      <c r="Q61" s="84"/>
      <c r="R61" s="84"/>
      <c r="S61" s="84"/>
      <c r="T61" s="84"/>
      <c r="U61" s="84" t="s">
        <v>2717</v>
      </c>
      <c r="V61" s="84">
        <v>2</v>
      </c>
    </row>
    <row r="62" spans="1:22" ht="15">
      <c r="A62" s="84" t="s">
        <v>2634</v>
      </c>
      <c r="B62" s="84">
        <v>9</v>
      </c>
      <c r="C62" s="84" t="s">
        <v>2643</v>
      </c>
      <c r="D62" s="84">
        <v>4</v>
      </c>
      <c r="E62" s="84" t="s">
        <v>2650</v>
      </c>
      <c r="F62" s="84">
        <v>5</v>
      </c>
      <c r="G62" s="84" t="s">
        <v>2661</v>
      </c>
      <c r="H62" s="84">
        <v>4</v>
      </c>
      <c r="I62" s="84" t="s">
        <v>2672</v>
      </c>
      <c r="J62" s="84">
        <v>8</v>
      </c>
      <c r="K62" s="84" t="s">
        <v>2683</v>
      </c>
      <c r="L62" s="84">
        <v>7</v>
      </c>
      <c r="M62" s="84" t="s">
        <v>2694</v>
      </c>
      <c r="N62" s="84">
        <v>2</v>
      </c>
      <c r="O62" s="84" t="s">
        <v>2705</v>
      </c>
      <c r="P62" s="84">
        <v>5</v>
      </c>
      <c r="Q62" s="84"/>
      <c r="R62" s="84"/>
      <c r="S62" s="84"/>
      <c r="T62" s="84"/>
      <c r="U62" s="84"/>
      <c r="V62" s="84"/>
    </row>
    <row r="63" spans="1:22" ht="15">
      <c r="A63" s="84" t="s">
        <v>2635</v>
      </c>
      <c r="B63" s="84">
        <v>9</v>
      </c>
      <c r="C63" s="84" t="s">
        <v>2644</v>
      </c>
      <c r="D63" s="84">
        <v>3</v>
      </c>
      <c r="E63" s="84" t="s">
        <v>2651</v>
      </c>
      <c r="F63" s="84">
        <v>5</v>
      </c>
      <c r="G63" s="84" t="s">
        <v>2662</v>
      </c>
      <c r="H63" s="84">
        <v>4</v>
      </c>
      <c r="I63" s="84" t="s">
        <v>2673</v>
      </c>
      <c r="J63" s="84">
        <v>8</v>
      </c>
      <c r="K63" s="84" t="s">
        <v>2684</v>
      </c>
      <c r="L63" s="84">
        <v>7</v>
      </c>
      <c r="M63" s="84" t="s">
        <v>2695</v>
      </c>
      <c r="N63" s="84">
        <v>2</v>
      </c>
      <c r="O63" s="84" t="s">
        <v>2706</v>
      </c>
      <c r="P63" s="84">
        <v>4</v>
      </c>
      <c r="Q63" s="84"/>
      <c r="R63" s="84"/>
      <c r="S63" s="84"/>
      <c r="T63" s="84"/>
      <c r="U63" s="84"/>
      <c r="V63" s="84"/>
    </row>
    <row r="66" spans="1:22" ht="15" customHeight="1">
      <c r="A66" s="13" t="s">
        <v>2740</v>
      </c>
      <c r="B66" s="13" t="s">
        <v>2456</v>
      </c>
      <c r="C66" s="78" t="s">
        <v>2742</v>
      </c>
      <c r="D66" s="78" t="s">
        <v>2459</v>
      </c>
      <c r="E66" s="13" t="s">
        <v>2743</v>
      </c>
      <c r="F66" s="13" t="s">
        <v>2461</v>
      </c>
      <c r="G66" s="78" t="s">
        <v>2746</v>
      </c>
      <c r="H66" s="78" t="s">
        <v>2463</v>
      </c>
      <c r="I66" s="78" t="s">
        <v>2748</v>
      </c>
      <c r="J66" s="78" t="s">
        <v>2465</v>
      </c>
      <c r="K66" s="78" t="s">
        <v>2750</v>
      </c>
      <c r="L66" s="78" t="s">
        <v>2467</v>
      </c>
      <c r="M66" s="13" t="s">
        <v>2752</v>
      </c>
      <c r="N66" s="13" t="s">
        <v>2469</v>
      </c>
      <c r="O66" s="78" t="s">
        <v>2754</v>
      </c>
      <c r="P66" s="78" t="s">
        <v>2471</v>
      </c>
      <c r="Q66" s="13" t="s">
        <v>2756</v>
      </c>
      <c r="R66" s="13" t="s">
        <v>2473</v>
      </c>
      <c r="S66" s="13" t="s">
        <v>2758</v>
      </c>
      <c r="T66" s="13" t="s">
        <v>2475</v>
      </c>
      <c r="U66" s="78" t="s">
        <v>2760</v>
      </c>
      <c r="V66" s="78" t="s">
        <v>2476</v>
      </c>
    </row>
    <row r="67" spans="1:22" ht="15">
      <c r="A67" s="78" t="s">
        <v>329</v>
      </c>
      <c r="B67" s="78">
        <v>2</v>
      </c>
      <c r="C67" s="78"/>
      <c r="D67" s="78"/>
      <c r="E67" s="78" t="s">
        <v>329</v>
      </c>
      <c r="F67" s="78">
        <v>2</v>
      </c>
      <c r="G67" s="78"/>
      <c r="H67" s="78"/>
      <c r="I67" s="78"/>
      <c r="J67" s="78"/>
      <c r="K67" s="78"/>
      <c r="L67" s="78"/>
      <c r="M67" s="78" t="s">
        <v>377</v>
      </c>
      <c r="N67" s="78">
        <v>1</v>
      </c>
      <c r="O67" s="78"/>
      <c r="P67" s="78"/>
      <c r="Q67" s="78" t="s">
        <v>366</v>
      </c>
      <c r="R67" s="78">
        <v>1</v>
      </c>
      <c r="S67" s="78" t="s">
        <v>378</v>
      </c>
      <c r="T67" s="78">
        <v>2</v>
      </c>
      <c r="U67" s="78"/>
      <c r="V67" s="78"/>
    </row>
    <row r="68" spans="1:22" ht="15">
      <c r="A68" s="78" t="s">
        <v>378</v>
      </c>
      <c r="B68" s="78">
        <v>2</v>
      </c>
      <c r="C68" s="78"/>
      <c r="D68" s="78"/>
      <c r="E68" s="78"/>
      <c r="F68" s="78"/>
      <c r="G68" s="78"/>
      <c r="H68" s="78"/>
      <c r="I68" s="78"/>
      <c r="J68" s="78"/>
      <c r="K68" s="78"/>
      <c r="L68" s="78"/>
      <c r="M68" s="78"/>
      <c r="N68" s="78"/>
      <c r="O68" s="78"/>
      <c r="P68" s="78"/>
      <c r="Q68" s="78"/>
      <c r="R68" s="78"/>
      <c r="S68" s="78" t="s">
        <v>342</v>
      </c>
      <c r="T68" s="78">
        <v>1</v>
      </c>
      <c r="U68" s="78"/>
      <c r="V68" s="78"/>
    </row>
    <row r="69" spans="1:22" ht="15">
      <c r="A69" s="78" t="s">
        <v>390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389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369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2741</v>
      </c>
      <c r="B79" s="13" t="s">
        <v>2456</v>
      </c>
      <c r="C79" s="13" t="s">
        <v>2744</v>
      </c>
      <c r="D79" s="13" t="s">
        <v>2459</v>
      </c>
      <c r="E79" s="13" t="s">
        <v>2745</v>
      </c>
      <c r="F79" s="13" t="s">
        <v>2461</v>
      </c>
      <c r="G79" s="13" t="s">
        <v>2747</v>
      </c>
      <c r="H79" s="13" t="s">
        <v>2463</v>
      </c>
      <c r="I79" s="13" t="s">
        <v>2749</v>
      </c>
      <c r="J79" s="13" t="s">
        <v>2465</v>
      </c>
      <c r="K79" s="13" t="s">
        <v>2751</v>
      </c>
      <c r="L79" s="13" t="s">
        <v>2467</v>
      </c>
      <c r="M79" s="13" t="s">
        <v>2753</v>
      </c>
      <c r="N79" s="13" t="s">
        <v>2469</v>
      </c>
      <c r="O79" s="13" t="s">
        <v>2755</v>
      </c>
      <c r="P79" s="13" t="s">
        <v>2471</v>
      </c>
      <c r="Q79" s="13" t="s">
        <v>2757</v>
      </c>
      <c r="R79" s="13" t="s">
        <v>2473</v>
      </c>
      <c r="S79" s="13" t="s">
        <v>2759</v>
      </c>
      <c r="T79" s="13" t="s">
        <v>2475</v>
      </c>
      <c r="U79" s="13" t="s">
        <v>2761</v>
      </c>
      <c r="V79" s="13" t="s">
        <v>2476</v>
      </c>
    </row>
    <row r="80" spans="1:22" ht="15">
      <c r="A80" s="78" t="s">
        <v>329</v>
      </c>
      <c r="B80" s="78">
        <v>17</v>
      </c>
      <c r="C80" s="78" t="s">
        <v>327</v>
      </c>
      <c r="D80" s="78">
        <v>1</v>
      </c>
      <c r="E80" s="78" t="s">
        <v>329</v>
      </c>
      <c r="F80" s="78">
        <v>17</v>
      </c>
      <c r="G80" s="78" t="s">
        <v>262</v>
      </c>
      <c r="H80" s="78">
        <v>5</v>
      </c>
      <c r="I80" s="78" t="s">
        <v>296</v>
      </c>
      <c r="J80" s="78">
        <v>7</v>
      </c>
      <c r="K80" s="78" t="s">
        <v>371</v>
      </c>
      <c r="L80" s="78">
        <v>7</v>
      </c>
      <c r="M80" s="78" t="s">
        <v>281</v>
      </c>
      <c r="N80" s="78">
        <v>2</v>
      </c>
      <c r="O80" s="78" t="s">
        <v>319</v>
      </c>
      <c r="P80" s="78">
        <v>4</v>
      </c>
      <c r="Q80" s="78" t="s">
        <v>365</v>
      </c>
      <c r="R80" s="78">
        <v>1</v>
      </c>
      <c r="S80" s="78" t="s">
        <v>343</v>
      </c>
      <c r="T80" s="78">
        <v>2</v>
      </c>
      <c r="U80" s="78" t="s">
        <v>358</v>
      </c>
      <c r="V80" s="78">
        <v>2</v>
      </c>
    </row>
    <row r="81" spans="1:22" ht="15">
      <c r="A81" s="78" t="s">
        <v>351</v>
      </c>
      <c r="B81" s="78">
        <v>10</v>
      </c>
      <c r="C81" s="78"/>
      <c r="D81" s="78"/>
      <c r="E81" s="78" t="s">
        <v>351</v>
      </c>
      <c r="F81" s="78">
        <v>10</v>
      </c>
      <c r="G81" s="78" t="s">
        <v>354</v>
      </c>
      <c r="H81" s="78">
        <v>4</v>
      </c>
      <c r="I81" s="78"/>
      <c r="J81" s="78"/>
      <c r="K81" s="78" t="s">
        <v>285</v>
      </c>
      <c r="L81" s="78">
        <v>6</v>
      </c>
      <c r="M81" s="78" t="s">
        <v>376</v>
      </c>
      <c r="N81" s="78">
        <v>2</v>
      </c>
      <c r="O81" s="78" t="s">
        <v>383</v>
      </c>
      <c r="P81" s="78">
        <v>1</v>
      </c>
      <c r="Q81" s="78" t="s">
        <v>364</v>
      </c>
      <c r="R81" s="78">
        <v>1</v>
      </c>
      <c r="S81" s="78" t="s">
        <v>341</v>
      </c>
      <c r="T81" s="78">
        <v>1</v>
      </c>
      <c r="U81" s="78" t="s">
        <v>266</v>
      </c>
      <c r="V81" s="78">
        <v>1</v>
      </c>
    </row>
    <row r="82" spans="1:22" ht="15">
      <c r="A82" s="78" t="s">
        <v>296</v>
      </c>
      <c r="B82" s="78">
        <v>7</v>
      </c>
      <c r="C82" s="78"/>
      <c r="D82" s="78"/>
      <c r="E82" s="78" t="s">
        <v>330</v>
      </c>
      <c r="F82" s="78">
        <v>5</v>
      </c>
      <c r="G82" s="78" t="s">
        <v>353</v>
      </c>
      <c r="H82" s="78">
        <v>4</v>
      </c>
      <c r="I82" s="78"/>
      <c r="J82" s="78"/>
      <c r="K82" s="78"/>
      <c r="L82" s="78"/>
      <c r="M82" s="78" t="s">
        <v>375</v>
      </c>
      <c r="N82" s="78">
        <v>2</v>
      </c>
      <c r="O82" s="78" t="s">
        <v>318</v>
      </c>
      <c r="P82" s="78">
        <v>1</v>
      </c>
      <c r="Q82" s="78" t="s">
        <v>363</v>
      </c>
      <c r="R82" s="78">
        <v>1</v>
      </c>
      <c r="S82" s="78"/>
      <c r="T82" s="78"/>
      <c r="U82" s="78" t="s">
        <v>357</v>
      </c>
      <c r="V82" s="78">
        <v>1</v>
      </c>
    </row>
    <row r="83" spans="1:22" ht="15">
      <c r="A83" s="78" t="s">
        <v>371</v>
      </c>
      <c r="B83" s="78">
        <v>7</v>
      </c>
      <c r="C83" s="78"/>
      <c r="D83" s="78"/>
      <c r="E83" s="78" t="s">
        <v>370</v>
      </c>
      <c r="F83" s="78">
        <v>4</v>
      </c>
      <c r="G83" s="78" t="s">
        <v>352</v>
      </c>
      <c r="H83" s="78">
        <v>4</v>
      </c>
      <c r="I83" s="78"/>
      <c r="J83" s="78"/>
      <c r="K83" s="78"/>
      <c r="L83" s="78"/>
      <c r="M83" s="78" t="s">
        <v>374</v>
      </c>
      <c r="N83" s="78">
        <v>2</v>
      </c>
      <c r="O83" s="78"/>
      <c r="P83" s="78"/>
      <c r="Q83" s="78" t="s">
        <v>362</v>
      </c>
      <c r="R83" s="78">
        <v>1</v>
      </c>
      <c r="S83" s="78"/>
      <c r="T83" s="78"/>
      <c r="U83" s="78" t="s">
        <v>356</v>
      </c>
      <c r="V83" s="78">
        <v>1</v>
      </c>
    </row>
    <row r="84" spans="1:22" ht="15">
      <c r="A84" s="78" t="s">
        <v>285</v>
      </c>
      <c r="B84" s="78">
        <v>6</v>
      </c>
      <c r="C84" s="78"/>
      <c r="D84" s="78"/>
      <c r="E84" s="78" t="s">
        <v>332</v>
      </c>
      <c r="F84" s="78">
        <v>2</v>
      </c>
      <c r="G84" s="78" t="s">
        <v>263</v>
      </c>
      <c r="H84" s="78">
        <v>3</v>
      </c>
      <c r="I84" s="78"/>
      <c r="J84" s="78"/>
      <c r="K84" s="78"/>
      <c r="L84" s="78"/>
      <c r="M84" s="78" t="s">
        <v>373</v>
      </c>
      <c r="N84" s="78">
        <v>2</v>
      </c>
      <c r="O84" s="78"/>
      <c r="P84" s="78"/>
      <c r="Q84" s="78" t="s">
        <v>361</v>
      </c>
      <c r="R84" s="78">
        <v>1</v>
      </c>
      <c r="S84" s="78"/>
      <c r="T84" s="78"/>
      <c r="U84" s="78" t="s">
        <v>355</v>
      </c>
      <c r="V84" s="78">
        <v>1</v>
      </c>
    </row>
    <row r="85" spans="1:22" ht="15">
      <c r="A85" s="78" t="s">
        <v>330</v>
      </c>
      <c r="B85" s="78">
        <v>5</v>
      </c>
      <c r="C85" s="78"/>
      <c r="D85" s="78"/>
      <c r="E85" s="78" t="s">
        <v>388</v>
      </c>
      <c r="F85" s="78">
        <v>1</v>
      </c>
      <c r="G85" s="78"/>
      <c r="H85" s="78"/>
      <c r="I85" s="78"/>
      <c r="J85" s="78"/>
      <c r="K85" s="78"/>
      <c r="L85" s="78"/>
      <c r="M85" s="78" t="s">
        <v>372</v>
      </c>
      <c r="N85" s="78">
        <v>2</v>
      </c>
      <c r="O85" s="78"/>
      <c r="P85" s="78"/>
      <c r="Q85" s="78"/>
      <c r="R85" s="78"/>
      <c r="S85" s="78"/>
      <c r="T85" s="78"/>
      <c r="U85" s="78"/>
      <c r="V85" s="78"/>
    </row>
    <row r="86" spans="1:22" ht="15">
      <c r="A86" s="78" t="s">
        <v>262</v>
      </c>
      <c r="B86" s="78">
        <v>5</v>
      </c>
      <c r="C86" s="78"/>
      <c r="D86" s="78"/>
      <c r="E86" s="78" t="s">
        <v>387</v>
      </c>
      <c r="F86" s="78">
        <v>1</v>
      </c>
      <c r="G86" s="78"/>
      <c r="H86" s="78"/>
      <c r="I86" s="78"/>
      <c r="J86" s="78"/>
      <c r="K86" s="78"/>
      <c r="L86" s="78"/>
      <c r="M86" s="78" t="s">
        <v>280</v>
      </c>
      <c r="N86" s="78">
        <v>1</v>
      </c>
      <c r="O86" s="78"/>
      <c r="P86" s="78"/>
      <c r="Q86" s="78"/>
      <c r="R86" s="78"/>
      <c r="S86" s="78"/>
      <c r="T86" s="78"/>
      <c r="U86" s="78"/>
      <c r="V86" s="78"/>
    </row>
    <row r="87" spans="1:22" ht="15">
      <c r="A87" s="78" t="s">
        <v>319</v>
      </c>
      <c r="B87" s="78">
        <v>4</v>
      </c>
      <c r="C87" s="78"/>
      <c r="D87" s="78"/>
      <c r="E87" s="78" t="s">
        <v>385</v>
      </c>
      <c r="F87" s="78">
        <v>1</v>
      </c>
      <c r="G87" s="78"/>
      <c r="H87" s="78"/>
      <c r="I87" s="78"/>
      <c r="J87" s="78"/>
      <c r="K87" s="78"/>
      <c r="L87" s="78"/>
      <c r="M87" s="78" t="s">
        <v>377</v>
      </c>
      <c r="N87" s="78">
        <v>1</v>
      </c>
      <c r="O87" s="78"/>
      <c r="P87" s="78"/>
      <c r="Q87" s="78"/>
      <c r="R87" s="78"/>
      <c r="S87" s="78"/>
      <c r="T87" s="78"/>
      <c r="U87" s="78"/>
      <c r="V87" s="78"/>
    </row>
    <row r="88" spans="1:22" ht="15">
      <c r="A88" s="78" t="s">
        <v>370</v>
      </c>
      <c r="B88" s="78">
        <v>4</v>
      </c>
      <c r="C88" s="78"/>
      <c r="D88" s="78"/>
      <c r="E88" s="78" t="s">
        <v>384</v>
      </c>
      <c r="F88" s="78">
        <v>1</v>
      </c>
      <c r="G88" s="78"/>
      <c r="H88" s="78"/>
      <c r="I88" s="78"/>
      <c r="J88" s="78"/>
      <c r="K88" s="78"/>
      <c r="L88" s="78"/>
      <c r="M88" s="78"/>
      <c r="N88" s="78"/>
      <c r="O88" s="78"/>
      <c r="P88" s="78"/>
      <c r="Q88" s="78"/>
      <c r="R88" s="78"/>
      <c r="S88" s="78"/>
      <c r="T88" s="78"/>
      <c r="U88" s="78"/>
      <c r="V88" s="78"/>
    </row>
    <row r="89" spans="1:22" ht="15">
      <c r="A89" s="78" t="s">
        <v>354</v>
      </c>
      <c r="B89" s="78">
        <v>4</v>
      </c>
      <c r="C89" s="78"/>
      <c r="D89" s="78"/>
      <c r="E89" s="78" t="s">
        <v>386</v>
      </c>
      <c r="F89" s="78">
        <v>1</v>
      </c>
      <c r="G89" s="78"/>
      <c r="H89" s="78"/>
      <c r="I89" s="78"/>
      <c r="J89" s="78"/>
      <c r="K89" s="78"/>
      <c r="L89" s="78"/>
      <c r="M89" s="78"/>
      <c r="N89" s="78"/>
      <c r="O89" s="78"/>
      <c r="P89" s="78"/>
      <c r="Q89" s="78"/>
      <c r="R89" s="78"/>
      <c r="S89" s="78"/>
      <c r="T89" s="78"/>
      <c r="U89" s="78"/>
      <c r="V89" s="78"/>
    </row>
    <row r="92" spans="1:22" ht="15" customHeight="1">
      <c r="A92" s="13" t="s">
        <v>2781</v>
      </c>
      <c r="B92" s="13" t="s">
        <v>2456</v>
      </c>
      <c r="C92" s="13" t="s">
        <v>2782</v>
      </c>
      <c r="D92" s="13" t="s">
        <v>2459</v>
      </c>
      <c r="E92" s="13" t="s">
        <v>2783</v>
      </c>
      <c r="F92" s="13" t="s">
        <v>2461</v>
      </c>
      <c r="G92" s="13" t="s">
        <v>2784</v>
      </c>
      <c r="H92" s="13" t="s">
        <v>2463</v>
      </c>
      <c r="I92" s="13" t="s">
        <v>2785</v>
      </c>
      <c r="J92" s="13" t="s">
        <v>2465</v>
      </c>
      <c r="K92" s="13" t="s">
        <v>2786</v>
      </c>
      <c r="L92" s="13" t="s">
        <v>2467</v>
      </c>
      <c r="M92" s="13" t="s">
        <v>2787</v>
      </c>
      <c r="N92" s="13" t="s">
        <v>2469</v>
      </c>
      <c r="O92" s="13" t="s">
        <v>2788</v>
      </c>
      <c r="P92" s="13" t="s">
        <v>2471</v>
      </c>
      <c r="Q92" s="13" t="s">
        <v>2789</v>
      </c>
      <c r="R92" s="13" t="s">
        <v>2473</v>
      </c>
      <c r="S92" s="13" t="s">
        <v>2790</v>
      </c>
      <c r="T92" s="13" t="s">
        <v>2475</v>
      </c>
      <c r="U92" s="13" t="s">
        <v>2791</v>
      </c>
      <c r="V92" s="13" t="s">
        <v>2476</v>
      </c>
    </row>
    <row r="93" spans="1:22" ht="15">
      <c r="A93" s="114" t="s">
        <v>379</v>
      </c>
      <c r="B93" s="78">
        <v>392820</v>
      </c>
      <c r="C93" s="114" t="s">
        <v>267</v>
      </c>
      <c r="D93" s="78">
        <v>138507</v>
      </c>
      <c r="E93" s="114" t="s">
        <v>384</v>
      </c>
      <c r="F93" s="78">
        <v>93946</v>
      </c>
      <c r="G93" s="114" t="s">
        <v>354</v>
      </c>
      <c r="H93" s="78">
        <v>82573</v>
      </c>
      <c r="I93" s="114" t="s">
        <v>296</v>
      </c>
      <c r="J93" s="78">
        <v>136683</v>
      </c>
      <c r="K93" s="114" t="s">
        <v>284</v>
      </c>
      <c r="L93" s="78">
        <v>20566</v>
      </c>
      <c r="M93" s="114" t="s">
        <v>281</v>
      </c>
      <c r="N93" s="78">
        <v>50731</v>
      </c>
      <c r="O93" s="114" t="s">
        <v>383</v>
      </c>
      <c r="P93" s="78">
        <v>106231</v>
      </c>
      <c r="Q93" s="114" t="s">
        <v>363</v>
      </c>
      <c r="R93" s="78">
        <v>31329</v>
      </c>
      <c r="S93" s="114" t="s">
        <v>341</v>
      </c>
      <c r="T93" s="78">
        <v>39417</v>
      </c>
      <c r="U93" s="114" t="s">
        <v>355</v>
      </c>
      <c r="V93" s="78">
        <v>4809</v>
      </c>
    </row>
    <row r="94" spans="1:22" ht="15">
      <c r="A94" s="114" t="s">
        <v>302</v>
      </c>
      <c r="B94" s="78">
        <v>353022</v>
      </c>
      <c r="C94" s="114" t="s">
        <v>232</v>
      </c>
      <c r="D94" s="78">
        <v>105194</v>
      </c>
      <c r="E94" s="114" t="s">
        <v>331</v>
      </c>
      <c r="F94" s="78">
        <v>50234</v>
      </c>
      <c r="G94" s="114" t="s">
        <v>261</v>
      </c>
      <c r="H94" s="78">
        <v>30170</v>
      </c>
      <c r="I94" s="114" t="s">
        <v>291</v>
      </c>
      <c r="J94" s="78">
        <v>19931</v>
      </c>
      <c r="K94" s="114" t="s">
        <v>283</v>
      </c>
      <c r="L94" s="78">
        <v>14522</v>
      </c>
      <c r="M94" s="114" t="s">
        <v>372</v>
      </c>
      <c r="N94" s="78">
        <v>32867</v>
      </c>
      <c r="O94" s="114" t="s">
        <v>325</v>
      </c>
      <c r="P94" s="78">
        <v>25365</v>
      </c>
      <c r="Q94" s="114" t="s">
        <v>272</v>
      </c>
      <c r="R94" s="78">
        <v>8485</v>
      </c>
      <c r="S94" s="114" t="s">
        <v>343</v>
      </c>
      <c r="T94" s="78">
        <v>37991</v>
      </c>
      <c r="U94" s="114" t="s">
        <v>356</v>
      </c>
      <c r="V94" s="78">
        <v>1887</v>
      </c>
    </row>
    <row r="95" spans="1:22" ht="15">
      <c r="A95" s="114" t="s">
        <v>304</v>
      </c>
      <c r="B95" s="78">
        <v>238389</v>
      </c>
      <c r="C95" s="114" t="s">
        <v>298</v>
      </c>
      <c r="D95" s="78">
        <v>86667</v>
      </c>
      <c r="E95" s="114" t="s">
        <v>332</v>
      </c>
      <c r="F95" s="78">
        <v>38726</v>
      </c>
      <c r="G95" s="114" t="s">
        <v>263</v>
      </c>
      <c r="H95" s="78">
        <v>29221</v>
      </c>
      <c r="I95" s="114" t="s">
        <v>292</v>
      </c>
      <c r="J95" s="78">
        <v>4935</v>
      </c>
      <c r="K95" s="114" t="s">
        <v>371</v>
      </c>
      <c r="L95" s="78">
        <v>6129</v>
      </c>
      <c r="M95" s="114" t="s">
        <v>280</v>
      </c>
      <c r="N95" s="78">
        <v>14447</v>
      </c>
      <c r="O95" s="114" t="s">
        <v>321</v>
      </c>
      <c r="P95" s="78">
        <v>22382</v>
      </c>
      <c r="Q95" s="114" t="s">
        <v>366</v>
      </c>
      <c r="R95" s="78">
        <v>8327</v>
      </c>
      <c r="S95" s="114" t="s">
        <v>378</v>
      </c>
      <c r="T95" s="78">
        <v>30928</v>
      </c>
      <c r="U95" s="114" t="s">
        <v>266</v>
      </c>
      <c r="V95" s="78">
        <v>1354</v>
      </c>
    </row>
    <row r="96" spans="1:22" ht="15">
      <c r="A96" s="114" t="s">
        <v>226</v>
      </c>
      <c r="B96" s="78">
        <v>189719</v>
      </c>
      <c r="C96" s="114" t="s">
        <v>287</v>
      </c>
      <c r="D96" s="78">
        <v>73129</v>
      </c>
      <c r="E96" s="114" t="s">
        <v>252</v>
      </c>
      <c r="F96" s="78">
        <v>29147</v>
      </c>
      <c r="G96" s="114" t="s">
        <v>262</v>
      </c>
      <c r="H96" s="78">
        <v>25425</v>
      </c>
      <c r="I96" s="114" t="s">
        <v>297</v>
      </c>
      <c r="J96" s="78">
        <v>4149</v>
      </c>
      <c r="K96" s="114" t="s">
        <v>282</v>
      </c>
      <c r="L96" s="78">
        <v>4247</v>
      </c>
      <c r="M96" s="114" t="s">
        <v>376</v>
      </c>
      <c r="N96" s="78">
        <v>6878</v>
      </c>
      <c r="O96" s="114" t="s">
        <v>328</v>
      </c>
      <c r="P96" s="78">
        <v>16170</v>
      </c>
      <c r="Q96" s="114" t="s">
        <v>365</v>
      </c>
      <c r="R96" s="78">
        <v>4923</v>
      </c>
      <c r="S96" s="114" t="s">
        <v>342</v>
      </c>
      <c r="T96" s="78">
        <v>26073</v>
      </c>
      <c r="U96" s="114" t="s">
        <v>268</v>
      </c>
      <c r="V96" s="78">
        <v>1153</v>
      </c>
    </row>
    <row r="97" spans="1:22" ht="15">
      <c r="A97" s="114" t="s">
        <v>267</v>
      </c>
      <c r="B97" s="78">
        <v>138507</v>
      </c>
      <c r="C97" s="114" t="s">
        <v>265</v>
      </c>
      <c r="D97" s="78">
        <v>60870</v>
      </c>
      <c r="E97" s="114" t="s">
        <v>388</v>
      </c>
      <c r="F97" s="78">
        <v>18693</v>
      </c>
      <c r="G97" s="114" t="s">
        <v>353</v>
      </c>
      <c r="H97" s="78">
        <v>12868</v>
      </c>
      <c r="I97" s="114" t="s">
        <v>295</v>
      </c>
      <c r="J97" s="78">
        <v>925</v>
      </c>
      <c r="K97" s="114" t="s">
        <v>286</v>
      </c>
      <c r="L97" s="78">
        <v>3548</v>
      </c>
      <c r="M97" s="114" t="s">
        <v>373</v>
      </c>
      <c r="N97" s="78">
        <v>4949</v>
      </c>
      <c r="O97" s="114" t="s">
        <v>318</v>
      </c>
      <c r="P97" s="78">
        <v>5444</v>
      </c>
      <c r="Q97" s="114" t="s">
        <v>362</v>
      </c>
      <c r="R97" s="78">
        <v>1024</v>
      </c>
      <c r="S97" s="114" t="s">
        <v>231</v>
      </c>
      <c r="T97" s="78">
        <v>21004</v>
      </c>
      <c r="U97" s="114" t="s">
        <v>358</v>
      </c>
      <c r="V97" s="78">
        <v>662</v>
      </c>
    </row>
    <row r="98" spans="1:22" ht="15">
      <c r="A98" s="114" t="s">
        <v>296</v>
      </c>
      <c r="B98" s="78">
        <v>136683</v>
      </c>
      <c r="C98" s="114" t="s">
        <v>271</v>
      </c>
      <c r="D98" s="78">
        <v>50750</v>
      </c>
      <c r="E98" s="114" t="s">
        <v>351</v>
      </c>
      <c r="F98" s="78">
        <v>17030</v>
      </c>
      <c r="G98" s="114" t="s">
        <v>260</v>
      </c>
      <c r="H98" s="78">
        <v>9694</v>
      </c>
      <c r="I98" s="114" t="s">
        <v>290</v>
      </c>
      <c r="J98" s="78">
        <v>662</v>
      </c>
      <c r="K98" s="114" t="s">
        <v>278</v>
      </c>
      <c r="L98" s="78">
        <v>3500</v>
      </c>
      <c r="M98" s="114" t="s">
        <v>375</v>
      </c>
      <c r="N98" s="78">
        <v>3892</v>
      </c>
      <c r="O98" s="114" t="s">
        <v>319</v>
      </c>
      <c r="P98" s="78">
        <v>1272</v>
      </c>
      <c r="Q98" s="114" t="s">
        <v>361</v>
      </c>
      <c r="R98" s="78">
        <v>662</v>
      </c>
      <c r="S98" s="114" t="s">
        <v>299</v>
      </c>
      <c r="T98" s="78">
        <v>2575</v>
      </c>
      <c r="U98" s="114" t="s">
        <v>357</v>
      </c>
      <c r="V98" s="78">
        <v>306</v>
      </c>
    </row>
    <row r="99" spans="1:22" ht="15">
      <c r="A99" s="114" t="s">
        <v>383</v>
      </c>
      <c r="B99" s="78">
        <v>106231</v>
      </c>
      <c r="C99" s="114" t="s">
        <v>277</v>
      </c>
      <c r="D99" s="78">
        <v>50189</v>
      </c>
      <c r="E99" s="114" t="s">
        <v>387</v>
      </c>
      <c r="F99" s="78">
        <v>9053</v>
      </c>
      <c r="G99" s="114" t="s">
        <v>264</v>
      </c>
      <c r="H99" s="78">
        <v>4154</v>
      </c>
      <c r="I99" s="114" t="s">
        <v>294</v>
      </c>
      <c r="J99" s="78">
        <v>623</v>
      </c>
      <c r="K99" s="114" t="s">
        <v>279</v>
      </c>
      <c r="L99" s="78">
        <v>1748</v>
      </c>
      <c r="M99" s="114" t="s">
        <v>374</v>
      </c>
      <c r="N99" s="78">
        <v>1668</v>
      </c>
      <c r="O99" s="114" t="s">
        <v>320</v>
      </c>
      <c r="P99" s="78">
        <v>80</v>
      </c>
      <c r="Q99" s="114" t="s">
        <v>364</v>
      </c>
      <c r="R99" s="78">
        <v>401</v>
      </c>
      <c r="S99" s="114"/>
      <c r="T99" s="78"/>
      <c r="U99" s="114"/>
      <c r="V99" s="78"/>
    </row>
    <row r="100" spans="1:22" ht="15">
      <c r="A100" s="114" t="s">
        <v>232</v>
      </c>
      <c r="B100" s="78">
        <v>105194</v>
      </c>
      <c r="C100" s="114" t="s">
        <v>219</v>
      </c>
      <c r="D100" s="78">
        <v>42511</v>
      </c>
      <c r="E100" s="114" t="s">
        <v>274</v>
      </c>
      <c r="F100" s="78">
        <v>8976</v>
      </c>
      <c r="G100" s="114" t="s">
        <v>352</v>
      </c>
      <c r="H100" s="78">
        <v>3632</v>
      </c>
      <c r="I100" s="114" t="s">
        <v>293</v>
      </c>
      <c r="J100" s="78">
        <v>446</v>
      </c>
      <c r="K100" s="114" t="s">
        <v>285</v>
      </c>
      <c r="L100" s="78">
        <v>308</v>
      </c>
      <c r="M100" s="114" t="s">
        <v>377</v>
      </c>
      <c r="N100" s="78">
        <v>677</v>
      </c>
      <c r="O100" s="114"/>
      <c r="P100" s="78"/>
      <c r="Q100" s="114"/>
      <c r="R100" s="78"/>
      <c r="S100" s="114"/>
      <c r="T100" s="78"/>
      <c r="U100" s="114"/>
      <c r="V100" s="78"/>
    </row>
    <row r="101" spans="1:22" ht="15">
      <c r="A101" s="114" t="s">
        <v>384</v>
      </c>
      <c r="B101" s="78">
        <v>93946</v>
      </c>
      <c r="C101" s="114" t="s">
        <v>236</v>
      </c>
      <c r="D101" s="78">
        <v>38765</v>
      </c>
      <c r="E101" s="114" t="s">
        <v>301</v>
      </c>
      <c r="F101" s="78">
        <v>7412</v>
      </c>
      <c r="G101" s="114" t="s">
        <v>251</v>
      </c>
      <c r="H101" s="78">
        <v>212</v>
      </c>
      <c r="I101" s="114"/>
      <c r="J101" s="78"/>
      <c r="K101" s="114"/>
      <c r="L101" s="78"/>
      <c r="M101" s="114"/>
      <c r="N101" s="78"/>
      <c r="O101" s="114"/>
      <c r="P101" s="78"/>
      <c r="Q101" s="114"/>
      <c r="R101" s="78"/>
      <c r="S101" s="114"/>
      <c r="T101" s="78"/>
      <c r="U101" s="114"/>
      <c r="V101" s="78"/>
    </row>
    <row r="102" spans="1:22" ht="15">
      <c r="A102" s="114" t="s">
        <v>344</v>
      </c>
      <c r="B102" s="78">
        <v>93403</v>
      </c>
      <c r="C102" s="114" t="s">
        <v>289</v>
      </c>
      <c r="D102" s="78">
        <v>30109</v>
      </c>
      <c r="E102" s="114" t="s">
        <v>330</v>
      </c>
      <c r="F102" s="78">
        <v>4635</v>
      </c>
      <c r="G102" s="114"/>
      <c r="H102" s="78"/>
      <c r="I102" s="114"/>
      <c r="J102" s="78"/>
      <c r="K102" s="114"/>
      <c r="L102" s="78"/>
      <c r="M102" s="114"/>
      <c r="N102" s="78"/>
      <c r="O102" s="114"/>
      <c r="P102" s="78"/>
      <c r="Q102" s="114"/>
      <c r="R102" s="78"/>
      <c r="S102" s="114"/>
      <c r="T102" s="78"/>
      <c r="U102" s="114"/>
      <c r="V102" s="78"/>
    </row>
  </sheetData>
  <hyperlinks>
    <hyperlink ref="A2" r:id="rId1" display="https://resource-recycling.com/recycling/2019/02/12/bottle-bill-expansion-draws-municipal-and-mrf-concern/"/>
    <hyperlink ref="A3" r:id="rId2" display="https://www.thegazette.com/subject/news/government/iowas-40-year-old-iowa-bottle-bill-falling-apart-economist-dermot-hays-says-20190207"/>
    <hyperlink ref="A4" r:id="rId3" display="https://www.radioiowa.com/2019/02/11/isu-economist-says-iowas-bottle-bill-is-falling-apart/"/>
    <hyperlink ref="A5" r:id="rId4" display="https://www.npr.org/sections/thesalt/2019/02/04/688656261/oregon-bottle-deposit-system-hits-90-percent-redemption-rate"/>
    <hyperlink ref="A6" r:id="rId5" display="https://ctmirror.org/category/ct-viewpoints/expand-connecticuts-bottle-bill-reduce-plastic-waste/"/>
    <hyperlink ref="A7" r:id="rId6" display="https://www.gloucestertimes.com/news/local_news/a-way-to-nix-nip-litter-council-considers-resolution-to/article_ffca6d02-d4c2-590f-bd19-3a7d51cca4d0.html"/>
    <hyperlink ref="A8" r:id="rId7" display="https://pamplinmedia.com/sl/417693-320967-expansion-of-bottle-bill-program-results-in-90-percent-recycling-rate-?fbclid=IwAR3kXFPr6KaI6hs82qfK_KH15MvVNhrrWotp0u0vQSnhlADfja10FUxaUdI"/>
    <hyperlink ref="A9" r:id="rId8" display="http://www.wnpr.org/post/has-connecticuts-bottle-bill-changed-environmental-law-cash-cow"/>
    <hyperlink ref="A10" r:id="rId9" display="https://pamplinmedia.com/sl/417693-320967-expansion-of-bottle-bill-program-results-in-90-percent-recycling-rate-"/>
    <hyperlink ref="A11" r:id="rId10" display="https://www.legis.iowa.gov/legislation/BillBook?ga=88&amp;ba=HF198"/>
    <hyperlink ref="C2" r:id="rId11" display="https://resource-recycling.com/recycling/2019/02/12/bottle-bill-expansion-draws-municipal-and-mrf-concern/"/>
    <hyperlink ref="C3" r:id="rId12" display="https://ctmirror.org/category/ct-viewpoints/expand-connecticuts-bottle-bill-reduce-plastic-waste/"/>
    <hyperlink ref="C4" r:id="rId13" display="https://pamplinmedia.com/sl/417693-320967-expansion-of-bottle-bill-program-results-in-90-percent-recycling-rate-?fbclid=IwAR3kXFPr6KaI6hs82qfK_KH15MvVNhrrWotp0u0vQSnhlADfja10FUxaUdI"/>
    <hyperlink ref="C5" r:id="rId14" display="https://en.wikipedia.org/wiki/Oregon_Bottle_Bill"/>
    <hyperlink ref="C6" r:id="rId15" display="https://pamplinmedia.com/sl/417693-320967-expansion-of-bottle-bill-program-results-in-90-percent-recycling-rate-?fbclid=IwAR1lP1ey0v7_9mDtv17g1ZCeLcsG0Dbe6LLUSyvJNKzCRYX7PeN4tuQngFQ"/>
    <hyperlink ref="C7" r:id="rId16" display="https://www.oskaloosa.com/news/local_news/legislators-talk-bottle-bill/article_07088ad3-cb77-52d6-a4f8-6fddf2d2fb02.html"/>
    <hyperlink ref="C8" r:id="rId17" display="http://patch.com/massachusetts/woburn/woburn-mayor-wants-nips-covered-bottle-bill?utm_source=dlvr.it&amp;utm_medium=twitter&amp;utm_term=politics%20%26%20government&amp;utm_campaign=recirc&amp;utm_content=aol"/>
    <hyperlink ref="C9" r:id="rId18" display="https://variety.com/2018/gaming/news/mtn-dew-amp-gaming-fuel-1203080770/"/>
    <hyperlink ref="C10" r:id="rId19" display="https://www.opb.org/news/article/oregon-bottle-deposit-redemption-rate-2018/?fbclid=IwAR1yUCe4frbqum2JEdrIhgGDXlU5gHPkwV7YXAW0XPnRHOqBlhF9DntEslo"/>
    <hyperlink ref="C11" r:id="rId20" display="https://wasteadvantagemag.com/expand-connecticuts-bottle-bill-reduce-plastic-waste/"/>
    <hyperlink ref="E2" r:id="rId21" display="https://www.radioiowa.com/2019/02/11/isu-economist-says-iowas-bottle-bill-is-falling-apart/"/>
    <hyperlink ref="E3" r:id="rId22" display="https://www.thegazette.com/subject/news/government/iowas-40-year-old-iowa-bottle-bill-falling-apart-economist-dermot-hays-says-20190207"/>
    <hyperlink ref="E4" r:id="rId23" display="https://www.legis.iowa.gov/legislation/BillBook?ga=88&amp;ba=hf181"/>
    <hyperlink ref="E5" r:id="rId24" display="https://www.legis.iowa.gov/legislation/BillBook?ga=88&amp;ba=HF181"/>
    <hyperlink ref="E6" r:id="rId25" display="https://www.energy-reporters.com/environment/ireland-targets-90-plastic-bottle-recycling/?fbclid=IwAR3D6jmwr82OgKtPJ769sei7u3DRK122XQ3BO-5vU1Aul3aLUTouJ23sU2Y"/>
    <hyperlink ref="E7" r:id="rId26" display="http://www.iowabottlebill.com/blog/2019/2/1/rep-mckean-introduces-legislation-to-expand-bottle-bill-increase-handling-fee"/>
    <hyperlink ref="E8" r:id="rId27" display="http://www.iowabottlebill.com/blog/2019/2/8/bottle-bill-expansion-will-get-subcommittee-hearing-experts-testify-for-house-and-senate-committees"/>
    <hyperlink ref="E9" r:id="rId28" display="https://drive.google.com/file/d/107IkhznMPUgSO5P1xnH082t2h_l-jn6n/view"/>
    <hyperlink ref="E10" r:id="rId29" display="https://www.desmoinesregister.com/story/opinion/2019/01/24/celsi-bottle-bill-needs-encourage-recycling/2668691002/"/>
    <hyperlink ref="E11" r:id="rId30" display="https://www.legis.iowa.gov/legislation/BillBook?ga=88&amp;ba=HF198"/>
    <hyperlink ref="G2" r:id="rId31" display="https://www.riverkeeper.org/news-events/news/stop-polluters/statement-citizens-campaign-for-the-environment-nrdc-and-riverkeeper-weigh-in-on-governor-andrew-m-cuomos-proposal-to-ban-plastic-bags-expand-nys-bottle-bill/"/>
    <hyperlink ref="K2" r:id="rId32" display="https://www.vpr.org/post/bottles-bags-montpelier-takes-aim-single-use-plastics"/>
    <hyperlink ref="O2" r:id="rId33" display="https://resource-recycling.com/recycling/2019/02/12/bottle-bill-expansion-draws-municipal-and-mrf-concern/"/>
    <hyperlink ref="O3" r:id="rId34" display="https://www.timesfreepress.com/news/local/story/2019/feb/13/chattanoogcreek-still-full-trash-despite-volu/488647/"/>
    <hyperlink ref="U2" r:id="rId35" display="https://www.youtube.com/watch?v=SZ9H7x5l_pE"/>
  </hyperlinks>
  <printOptions/>
  <pageMargins left="0.7" right="0.7" top="0.75" bottom="0.75" header="0.3" footer="0.3"/>
  <pageSetup orientation="portrait" paperSize="9"/>
  <tableParts>
    <tablePart r:id="rId37"/>
    <tablePart r:id="rId42"/>
    <tablePart r:id="rId36"/>
    <tablePart r:id="rId39"/>
    <tablePart r:id="rId38"/>
    <tablePart r:id="rId41"/>
    <tablePart r:id="rId43"/>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2019-02-16T11:06:30Z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